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5" i="1"/>
  <c r="K33" i="1"/>
  <c r="I34" i="1"/>
  <c r="I35" i="1"/>
  <c r="I33" i="1"/>
  <c r="G34" i="1"/>
  <c r="G35" i="1"/>
  <c r="G33" i="1"/>
  <c r="E34" i="1"/>
  <c r="E35" i="1"/>
  <c r="E33" i="1"/>
  <c r="C34" i="1"/>
  <c r="C35" i="1"/>
  <c r="C33" i="1"/>
  <c r="L27" i="1"/>
  <c r="L28" i="1"/>
  <c r="L29" i="1"/>
  <c r="L30" i="1"/>
  <c r="L31" i="1"/>
  <c r="L21" i="1"/>
  <c r="L22" i="1"/>
  <c r="L23" i="1"/>
  <c r="L24" i="1"/>
  <c r="L13" i="1"/>
  <c r="L15" i="1"/>
  <c r="L16" i="1"/>
  <c r="L17" i="1"/>
  <c r="L18" i="1"/>
  <c r="K27" i="1"/>
  <c r="K28" i="1"/>
  <c r="K29" i="1"/>
  <c r="K30" i="1"/>
  <c r="K31" i="1"/>
  <c r="K26" i="1"/>
  <c r="I27" i="1"/>
  <c r="I28" i="1"/>
  <c r="I29" i="1"/>
  <c r="I30" i="1"/>
  <c r="I31" i="1"/>
  <c r="I26" i="1"/>
  <c r="G27" i="1"/>
  <c r="G28" i="1"/>
  <c r="G29" i="1"/>
  <c r="G30" i="1"/>
  <c r="G31" i="1"/>
  <c r="G26" i="1"/>
  <c r="E27" i="1"/>
  <c r="E28" i="1"/>
  <c r="E29" i="1"/>
  <c r="E30" i="1"/>
  <c r="E31" i="1"/>
  <c r="E26" i="1"/>
  <c r="C27" i="1"/>
  <c r="C28" i="1"/>
  <c r="C29" i="1"/>
  <c r="C30" i="1"/>
  <c r="C31" i="1"/>
  <c r="C26" i="1"/>
  <c r="L9" i="1"/>
  <c r="L20" i="1"/>
  <c r="K21" i="1"/>
  <c r="K22" i="1"/>
  <c r="K23" i="1"/>
  <c r="K24" i="1"/>
  <c r="K20" i="1"/>
  <c r="I21" i="1"/>
  <c r="I22" i="1"/>
  <c r="I23" i="1"/>
  <c r="I24" i="1"/>
  <c r="I20" i="1"/>
  <c r="G21" i="1"/>
  <c r="G22" i="1"/>
  <c r="G23" i="1"/>
  <c r="G24" i="1"/>
  <c r="G20" i="1"/>
  <c r="E21" i="1"/>
  <c r="E22" i="1"/>
  <c r="E23" i="1"/>
  <c r="E24" i="1"/>
  <c r="E20" i="1"/>
  <c r="C21" i="1"/>
  <c r="C22" i="1"/>
  <c r="C23" i="1"/>
  <c r="C24" i="1"/>
  <c r="C20" i="1"/>
  <c r="K12" i="1"/>
  <c r="K13" i="1"/>
  <c r="K14" i="1"/>
  <c r="K15" i="1"/>
  <c r="K16" i="1"/>
  <c r="K17" i="1"/>
  <c r="K18" i="1"/>
  <c r="I12" i="1"/>
  <c r="I13" i="1"/>
  <c r="I14" i="1"/>
  <c r="I15" i="1"/>
  <c r="I16" i="1"/>
  <c r="I17" i="1"/>
  <c r="I18" i="1"/>
  <c r="G12" i="1"/>
  <c r="G13" i="1"/>
  <c r="G14" i="1"/>
  <c r="G15" i="1"/>
  <c r="G16" i="1"/>
  <c r="G17" i="1"/>
  <c r="G18" i="1"/>
  <c r="E12" i="1"/>
  <c r="E13" i="1"/>
  <c r="E14" i="1"/>
  <c r="E15" i="1"/>
  <c r="E16" i="1"/>
  <c r="E17" i="1"/>
  <c r="E18" i="1"/>
  <c r="C12" i="1"/>
  <c r="C13" i="1"/>
  <c r="C14" i="1"/>
  <c r="C15" i="1"/>
  <c r="C16" i="1"/>
  <c r="C17" i="1"/>
  <c r="C18" i="1"/>
  <c r="C11" i="1"/>
  <c r="E11" i="1"/>
  <c r="G11" i="1"/>
  <c r="I11" i="1"/>
  <c r="K11" i="1"/>
  <c r="K9" i="1"/>
  <c r="I9" i="1"/>
  <c r="G9" i="1"/>
  <c r="E9" i="1"/>
  <c r="C9" i="1"/>
  <c r="L6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K7" i="1"/>
  <c r="I7" i="1"/>
  <c r="G7" i="1"/>
  <c r="E7" i="1"/>
  <c r="C7" i="1"/>
  <c r="L34" i="1" l="1"/>
  <c r="L33" i="1"/>
  <c r="L26" i="1"/>
  <c r="L11" i="1"/>
  <c r="L4" i="1"/>
  <c r="L5" i="1"/>
  <c r="J35" i="1" l="1"/>
  <c r="H35" i="1"/>
  <c r="F35" i="1"/>
  <c r="D35" i="1"/>
  <c r="B35" i="1"/>
  <c r="J31" i="1"/>
  <c r="H31" i="1"/>
  <c r="F31" i="1"/>
  <c r="D31" i="1"/>
  <c r="B31" i="1"/>
  <c r="J24" i="1"/>
  <c r="H24" i="1"/>
  <c r="F24" i="1"/>
  <c r="D24" i="1"/>
  <c r="B24" i="1"/>
  <c r="J18" i="1"/>
  <c r="H18" i="1"/>
  <c r="F18" i="1"/>
  <c r="D18" i="1"/>
  <c r="B18" i="1"/>
  <c r="J7" i="1"/>
  <c r="H7" i="1"/>
  <c r="F7" i="1"/>
  <c r="D7" i="1"/>
  <c r="B7" i="1"/>
  <c r="L35" i="1" l="1"/>
  <c r="L7" i="1"/>
</calcChain>
</file>

<file path=xl/sharedStrings.xml><?xml version="1.0" encoding="utf-8"?>
<sst xmlns="http://schemas.openxmlformats.org/spreadsheetml/2006/main" count="416" uniqueCount="84">
  <si>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</si>
  <si>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</si>
  <si>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</si>
  <si>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</si>
  <si>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</si>
  <si>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</si>
  <si>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</si>
  <si>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</si>
  <si>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</si>
  <si>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</si>
  <si>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</si>
  <si>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</si>
  <si>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</si>
  <si>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</si>
  <si>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</si>
  <si>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</si>
  <si>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</si>
  <si>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</si>
  <si>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</si>
  <si>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</si>
  <si>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</si>
  <si>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</si>
  <si>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</si>
  <si>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</si>
  <si>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</si>
  <si>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</si>
  <si>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</si>
  <si>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</si>
  <si>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</si>
  <si>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</si>
  <si>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</si>
  <si>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</si>
  <si>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</si>
  <si>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</si>
  <si>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Surveying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</si>
  <si>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</si>
  <si>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</si>
  <si>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</si>
  <si>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</si>
  <si>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</si>
  <si>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</si>
  <si>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</si>
  <si>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</si>
  <si>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</si>
  <si>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</si>
  <si>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</si>
  <si>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</si>
  <si>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</si>
  <si>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</si>
  <si>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</si>
  <si>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</si>
  <si>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</si>
  <si>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</si>
  <si>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</si>
  <si>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</si>
  <si>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</si>
  <si>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</si>
  <si>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</si>
  <si>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</si>
  <si>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</si>
  <si>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</si>
  <si>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</si>
  <si>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</si>
  <si>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</si>
  <si>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</si>
  <si>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</si>
  <si>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</si>
  <si>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</si>
  <si>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</si>
  <si>
    <t>Spring 2013</t>
  </si>
  <si>
    <t>Spring 2014</t>
  </si>
  <si>
    <t>Spring 2015</t>
  </si>
  <si>
    <t>Spring 2016</t>
  </si>
  <si>
    <t>Spring 2017</t>
  </si>
  <si>
    <t>Arabic-Spring
Student Characteristics</t>
  </si>
  <si>
    <t>Arabic
Success and Retention Rates by Course</t>
  </si>
  <si>
    <t>Arabic</t>
  </si>
  <si>
    <t>ARBC-120 : Arabic I</t>
  </si>
  <si>
    <t>ARBC-121 : Arabic II</t>
  </si>
  <si>
    <t>ARBC-145 : Arabic Civilizations</t>
  </si>
  <si>
    <t>ARBC-220 : Arabic III</t>
  </si>
  <si>
    <t>ARBC-221 : Arabic IV</t>
  </si>
  <si>
    <t>ARBC-250 : Conversational Arabic I</t>
  </si>
  <si>
    <t>ARBC-251 : Conversational Arabic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</si>
</sst>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1" quotePrefix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M17" sqref="M17"/>
    </sheetView>
  </sheetViews>
  <sheetFormatPr defaultRowHeight="15" x14ac:dyDescent="0.25"/>
  <cols>
    <col min="1" max="1" width="30" style="24" customWidth="1"/>
    <col min="2" max="2" width="8.28515625" style="66" customWidth="1"/>
    <col min="3" max="3" width="8.28515625" style="10" customWidth="1"/>
    <col min="4" max="4" width="8.28515625" style="66" customWidth="1"/>
    <col min="5" max="5" width="8.28515625" style="10" customWidth="1"/>
    <col min="6" max="6" width="8.28515625" style="66" customWidth="1"/>
    <col min="7" max="7" width="8.28515625" style="10" customWidth="1"/>
    <col min="8" max="8" width="8.28515625" style="66" customWidth="1"/>
    <col min="9" max="9" width="8.28515625" style="10" customWidth="1"/>
    <col min="10" max="10" width="8.28515625" style="66" customWidth="1"/>
    <col min="11" max="12" width="8.28515625" style="10" customWidth="1"/>
  </cols>
  <sheetData>
    <row r="1" spans="1:12" x14ac:dyDescent="0.25">
      <c r="A1" s="46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x14ac:dyDescent="0.25">
      <c r="A3" s="27" t="s">
        <v>0</v>
      </c>
      <c r="B3" s="49" t="s">
        <v>69</v>
      </c>
      <c r="C3" s="49"/>
      <c r="D3" s="49" t="s">
        <v>70</v>
      </c>
      <c r="E3" s="49"/>
      <c r="F3" s="49" t="s">
        <v>71</v>
      </c>
      <c r="G3" s="49"/>
      <c r="H3" s="49" t="s">
        <v>72</v>
      </c>
      <c r="I3" s="49"/>
      <c r="J3" s="49" t="s">
        <v>73</v>
      </c>
      <c r="K3" s="49"/>
      <c r="L3" s="5" t="s">
        <v>1</v>
      </c>
    </row>
    <row r="4" spans="1:12" x14ac:dyDescent="0.25">
      <c r="A4" s="23" t="s">
        <v>2</v>
      </c>
      <c r="B4" s="62">
        <v>141</v>
      </c>
      <c r="C4" s="9">
        <f t="shared" ref="C4:C6" si="0">B4/234</f>
        <v>0.60256410256410253</v>
      </c>
      <c r="D4" s="62">
        <v>154</v>
      </c>
      <c r="E4" s="9">
        <f t="shared" ref="E4:E6" si="1">D4/249</f>
        <v>0.61847389558232935</v>
      </c>
      <c r="F4" s="62">
        <v>211</v>
      </c>
      <c r="G4" s="9">
        <f t="shared" ref="G4:G6" si="2">F4/345</f>
        <v>0.61159420289855071</v>
      </c>
      <c r="H4" s="62">
        <v>271</v>
      </c>
      <c r="I4" s="9">
        <f t="shared" ref="I4:I6" si="3">H4/437</f>
        <v>0.62013729977116705</v>
      </c>
      <c r="J4" s="63">
        <v>295</v>
      </c>
      <c r="K4" s="9">
        <f t="shared" ref="K4:K6" si="4">J4/476</f>
        <v>0.61974789915966388</v>
      </c>
      <c r="L4" s="9">
        <f>(J4-B4)/J4</f>
        <v>0.52203389830508473</v>
      </c>
    </row>
    <row r="5" spans="1:12" x14ac:dyDescent="0.25">
      <c r="A5" s="23" t="s">
        <v>3</v>
      </c>
      <c r="B5" s="62">
        <v>91</v>
      </c>
      <c r="C5" s="9">
        <f t="shared" si="0"/>
        <v>0.3888888888888889</v>
      </c>
      <c r="D5" s="62">
        <v>91</v>
      </c>
      <c r="E5" s="9">
        <f t="shared" si="1"/>
        <v>0.36546184738955823</v>
      </c>
      <c r="F5" s="62">
        <v>131</v>
      </c>
      <c r="G5" s="9">
        <f t="shared" si="2"/>
        <v>0.37971014492753624</v>
      </c>
      <c r="H5" s="62">
        <v>163</v>
      </c>
      <c r="I5" s="9">
        <f t="shared" si="3"/>
        <v>0.37299771167048057</v>
      </c>
      <c r="J5" s="63">
        <v>176</v>
      </c>
      <c r="K5" s="9">
        <f t="shared" si="4"/>
        <v>0.36974789915966388</v>
      </c>
      <c r="L5" s="9">
        <f>(J5-B5)/J5</f>
        <v>0.48295454545454547</v>
      </c>
    </row>
    <row r="6" spans="1:12" x14ac:dyDescent="0.25">
      <c r="A6" s="23" t="s">
        <v>4</v>
      </c>
      <c r="B6" s="62">
        <v>2</v>
      </c>
      <c r="C6" s="9">
        <f t="shared" si="0"/>
        <v>8.5470085470085479E-3</v>
      </c>
      <c r="D6" s="62">
        <v>4</v>
      </c>
      <c r="E6" s="9">
        <f t="shared" si="1"/>
        <v>1.6064257028112448E-2</v>
      </c>
      <c r="F6" s="62">
        <v>3</v>
      </c>
      <c r="G6" s="9">
        <f t="shared" si="2"/>
        <v>8.6956521739130436E-3</v>
      </c>
      <c r="H6" s="62">
        <v>3</v>
      </c>
      <c r="I6" s="9">
        <f t="shared" si="3"/>
        <v>6.8649885583524023E-3</v>
      </c>
      <c r="J6" s="62">
        <v>5</v>
      </c>
      <c r="K6" s="9">
        <f t="shared" si="4"/>
        <v>1.050420168067227E-2</v>
      </c>
      <c r="L6" s="9">
        <f>(J6-B6)/J6</f>
        <v>0.6</v>
      </c>
    </row>
    <row r="7" spans="1:12" x14ac:dyDescent="0.25">
      <c r="A7" s="31" t="s">
        <v>5</v>
      </c>
      <c r="B7" s="63">
        <f>SUM(B4:B6)</f>
        <v>234</v>
      </c>
      <c r="C7" s="9">
        <f>B7/234</f>
        <v>1</v>
      </c>
      <c r="D7" s="63">
        <f t="shared" ref="D7:H7" si="5">SUM(D4:D6)</f>
        <v>249</v>
      </c>
      <c r="E7" s="9">
        <f>D7/249</f>
        <v>1</v>
      </c>
      <c r="F7" s="63">
        <f t="shared" si="5"/>
        <v>345</v>
      </c>
      <c r="G7" s="9">
        <f>F7/345</f>
        <v>1</v>
      </c>
      <c r="H7" s="63">
        <f t="shared" si="5"/>
        <v>437</v>
      </c>
      <c r="I7" s="9">
        <f>H7/437</f>
        <v>1</v>
      </c>
      <c r="J7" s="63">
        <f>SUM(J4:J6)</f>
        <v>476</v>
      </c>
      <c r="K7" s="9">
        <f>J7/476</f>
        <v>1</v>
      </c>
      <c r="L7" s="9">
        <f>(J7-B7)/J7</f>
        <v>0.50840336134453779</v>
      </c>
    </row>
    <row r="8" spans="1:12" ht="30" x14ac:dyDescent="0.25">
      <c r="A8" s="27" t="s">
        <v>6</v>
      </c>
      <c r="B8" s="49" t="s">
        <v>69</v>
      </c>
      <c r="C8" s="49"/>
      <c r="D8" s="49" t="s">
        <v>70</v>
      </c>
      <c r="E8" s="49"/>
      <c r="F8" s="49" t="s">
        <v>71</v>
      </c>
      <c r="G8" s="49"/>
      <c r="H8" s="49" t="s">
        <v>72</v>
      </c>
      <c r="I8" s="49"/>
      <c r="J8" s="49" t="s">
        <v>73</v>
      </c>
      <c r="K8" s="49"/>
      <c r="L8" s="5" t="s">
        <v>1</v>
      </c>
    </row>
    <row r="9" spans="1:12" x14ac:dyDescent="0.25">
      <c r="A9" s="23" t="s">
        <v>7</v>
      </c>
      <c r="B9" s="62">
        <v>3</v>
      </c>
      <c r="C9" s="9">
        <f>B9/234</f>
        <v>1.282051282051282E-2</v>
      </c>
      <c r="D9" s="62">
        <v>2</v>
      </c>
      <c r="E9" s="9">
        <f>D9/249</f>
        <v>8.0321285140562242E-3</v>
      </c>
      <c r="F9" s="62">
        <v>1</v>
      </c>
      <c r="G9" s="9">
        <f>F9/345</f>
        <v>2.8985507246376812E-3</v>
      </c>
      <c r="H9" s="62">
        <v>2</v>
      </c>
      <c r="I9" s="9">
        <f>H9/437</f>
        <v>4.5766590389016018E-3</v>
      </c>
      <c r="J9" s="62">
        <v>2</v>
      </c>
      <c r="K9" s="9">
        <f>J9/476</f>
        <v>4.2016806722689074E-3</v>
      </c>
      <c r="L9" s="9">
        <f t="shared" ref="L9:L35" si="6">(J9-B9)/J9</f>
        <v>-0.5</v>
      </c>
    </row>
    <row r="10" spans="1:12" x14ac:dyDescent="0.25">
      <c r="A10" s="23" t="s">
        <v>8</v>
      </c>
      <c r="B10" s="62" t="s">
        <v>9</v>
      </c>
      <c r="C10" s="7" t="s">
        <v>9</v>
      </c>
      <c r="D10" s="62" t="s">
        <v>9</v>
      </c>
      <c r="E10" s="7" t="s">
        <v>9</v>
      </c>
      <c r="F10" s="62" t="s">
        <v>9</v>
      </c>
      <c r="G10" s="7" t="s">
        <v>9</v>
      </c>
      <c r="H10" s="62" t="s">
        <v>9</v>
      </c>
      <c r="I10" s="7" t="s">
        <v>9</v>
      </c>
      <c r="J10" s="62" t="s">
        <v>9</v>
      </c>
      <c r="K10" s="7" t="s">
        <v>9</v>
      </c>
      <c r="L10" s="7" t="s">
        <v>9</v>
      </c>
    </row>
    <row r="11" spans="1:12" x14ac:dyDescent="0.25">
      <c r="A11" s="23" t="s">
        <v>10</v>
      </c>
      <c r="B11" s="62">
        <v>18</v>
      </c>
      <c r="C11" s="9">
        <f>B11/234</f>
        <v>7.6923076923076927E-2</v>
      </c>
      <c r="D11" s="62">
        <v>15</v>
      </c>
      <c r="E11" s="9">
        <f>D11/249</f>
        <v>6.0240963855421686E-2</v>
      </c>
      <c r="F11" s="62">
        <v>16</v>
      </c>
      <c r="G11" s="9">
        <f>F11/345</f>
        <v>4.6376811594202899E-2</v>
      </c>
      <c r="H11" s="62">
        <v>18</v>
      </c>
      <c r="I11" s="9">
        <f>H11/437</f>
        <v>4.1189931350114416E-2</v>
      </c>
      <c r="J11" s="63">
        <v>15</v>
      </c>
      <c r="K11" s="9">
        <f>J11/476</f>
        <v>3.1512605042016806E-2</v>
      </c>
      <c r="L11" s="9">
        <f t="shared" si="6"/>
        <v>-0.2</v>
      </c>
    </row>
    <row r="12" spans="1:12" x14ac:dyDescent="0.25">
      <c r="A12" s="23" t="s">
        <v>11</v>
      </c>
      <c r="B12" s="62">
        <v>1</v>
      </c>
      <c r="C12" s="9">
        <f t="shared" ref="C12:C35" si="7">B12/234</f>
        <v>4.2735042735042739E-3</v>
      </c>
      <c r="D12" s="62"/>
      <c r="E12" s="9">
        <f t="shared" ref="E12:E35" si="8">D12/249</f>
        <v>0</v>
      </c>
      <c r="F12" s="62">
        <v>1</v>
      </c>
      <c r="G12" s="9">
        <f t="shared" ref="G12:G35" si="9">F12/345</f>
        <v>2.8985507246376812E-3</v>
      </c>
      <c r="H12" s="64"/>
      <c r="I12" s="9">
        <f t="shared" ref="I12:I35" si="10">H12/437</f>
        <v>0</v>
      </c>
      <c r="J12" s="64"/>
      <c r="K12" s="9">
        <f t="shared" ref="K12:K35" si="11">J12/476</f>
        <v>0</v>
      </c>
      <c r="L12" s="9">
        <v>-1</v>
      </c>
    </row>
    <row r="13" spans="1:12" x14ac:dyDescent="0.25">
      <c r="A13" s="23" t="s">
        <v>12</v>
      </c>
      <c r="B13" s="62">
        <v>12</v>
      </c>
      <c r="C13" s="9">
        <f t="shared" si="7"/>
        <v>5.128205128205128E-2</v>
      </c>
      <c r="D13" s="62">
        <v>8</v>
      </c>
      <c r="E13" s="9">
        <f t="shared" si="8"/>
        <v>3.2128514056224897E-2</v>
      </c>
      <c r="F13" s="62">
        <v>9</v>
      </c>
      <c r="G13" s="9">
        <f t="shared" si="9"/>
        <v>2.6086956521739129E-2</v>
      </c>
      <c r="H13" s="62">
        <v>13</v>
      </c>
      <c r="I13" s="9">
        <f t="shared" si="10"/>
        <v>2.9748283752860413E-2</v>
      </c>
      <c r="J13" s="63">
        <v>17</v>
      </c>
      <c r="K13" s="9">
        <f t="shared" si="11"/>
        <v>3.5714285714285712E-2</v>
      </c>
      <c r="L13" s="9">
        <f t="shared" si="6"/>
        <v>0.29411764705882354</v>
      </c>
    </row>
    <row r="14" spans="1:12" x14ac:dyDescent="0.25">
      <c r="A14" s="23" t="s">
        <v>13</v>
      </c>
      <c r="B14" s="64">
        <v>2</v>
      </c>
      <c r="C14" s="9">
        <f t="shared" si="7"/>
        <v>8.5470085470085479E-3</v>
      </c>
      <c r="D14" s="64">
        <v>1</v>
      </c>
      <c r="E14" s="9">
        <f t="shared" si="8"/>
        <v>4.0160642570281121E-3</v>
      </c>
      <c r="F14" s="64">
        <v>1</v>
      </c>
      <c r="G14" s="9">
        <f t="shared" si="9"/>
        <v>2.8985507246376812E-3</v>
      </c>
      <c r="H14" s="62"/>
      <c r="I14" s="9">
        <f t="shared" si="10"/>
        <v>0</v>
      </c>
      <c r="J14" s="63"/>
      <c r="K14" s="9">
        <f t="shared" si="11"/>
        <v>0</v>
      </c>
      <c r="L14" s="9">
        <v>-1</v>
      </c>
    </row>
    <row r="15" spans="1:12" x14ac:dyDescent="0.25">
      <c r="A15" s="23" t="s">
        <v>14</v>
      </c>
      <c r="B15" s="62">
        <v>159</v>
      </c>
      <c r="C15" s="9">
        <f t="shared" si="7"/>
        <v>0.67948717948717952</v>
      </c>
      <c r="D15" s="62">
        <v>184</v>
      </c>
      <c r="E15" s="9">
        <f t="shared" si="8"/>
        <v>0.73895582329317266</v>
      </c>
      <c r="F15" s="62">
        <v>276</v>
      </c>
      <c r="G15" s="9">
        <f t="shared" si="9"/>
        <v>0.8</v>
      </c>
      <c r="H15" s="62">
        <v>355</v>
      </c>
      <c r="I15" s="9">
        <f t="shared" si="10"/>
        <v>0.81235697940503437</v>
      </c>
      <c r="J15" s="63">
        <v>386</v>
      </c>
      <c r="K15" s="9">
        <f t="shared" si="11"/>
        <v>0.81092436974789917</v>
      </c>
      <c r="L15" s="9">
        <f t="shared" si="6"/>
        <v>0.58808290155440412</v>
      </c>
    </row>
    <row r="16" spans="1:12" x14ac:dyDescent="0.25">
      <c r="A16" s="23" t="s">
        <v>15</v>
      </c>
      <c r="B16" s="62">
        <v>24</v>
      </c>
      <c r="C16" s="9">
        <f t="shared" si="7"/>
        <v>0.10256410256410256</v>
      </c>
      <c r="D16" s="62">
        <v>27</v>
      </c>
      <c r="E16" s="9">
        <f t="shared" si="8"/>
        <v>0.10843373493975904</v>
      </c>
      <c r="F16" s="62">
        <v>30</v>
      </c>
      <c r="G16" s="9">
        <f t="shared" si="9"/>
        <v>8.6956521739130432E-2</v>
      </c>
      <c r="H16" s="62">
        <v>41</v>
      </c>
      <c r="I16" s="9">
        <f t="shared" si="10"/>
        <v>9.3821510297482841E-2</v>
      </c>
      <c r="J16" s="63">
        <v>51</v>
      </c>
      <c r="K16" s="9">
        <f t="shared" si="11"/>
        <v>0.10714285714285714</v>
      </c>
      <c r="L16" s="9">
        <f t="shared" si="6"/>
        <v>0.52941176470588236</v>
      </c>
    </row>
    <row r="17" spans="1:12" x14ac:dyDescent="0.25">
      <c r="A17" s="23" t="s">
        <v>16</v>
      </c>
      <c r="B17" s="64">
        <v>15</v>
      </c>
      <c r="C17" s="9">
        <f t="shared" si="7"/>
        <v>6.4102564102564097E-2</v>
      </c>
      <c r="D17" s="62">
        <v>12</v>
      </c>
      <c r="E17" s="9">
        <f t="shared" si="8"/>
        <v>4.8192771084337352E-2</v>
      </c>
      <c r="F17" s="62">
        <v>11</v>
      </c>
      <c r="G17" s="9">
        <f t="shared" si="9"/>
        <v>3.1884057971014491E-2</v>
      </c>
      <c r="H17" s="64">
        <v>8</v>
      </c>
      <c r="I17" s="9">
        <f t="shared" si="10"/>
        <v>1.8306636155606407E-2</v>
      </c>
      <c r="J17" s="64">
        <v>5</v>
      </c>
      <c r="K17" s="9">
        <f t="shared" si="11"/>
        <v>1.050420168067227E-2</v>
      </c>
      <c r="L17" s="9">
        <f t="shared" si="6"/>
        <v>-2</v>
      </c>
    </row>
    <row r="18" spans="1:12" x14ac:dyDescent="0.25">
      <c r="A18" s="32" t="s">
        <v>5</v>
      </c>
      <c r="B18" s="65">
        <f>SUM(B9:B17)</f>
        <v>234</v>
      </c>
      <c r="C18" s="9">
        <f t="shared" si="7"/>
        <v>1</v>
      </c>
      <c r="D18" s="65">
        <f t="shared" ref="D18:J18" si="12">SUM(D9:D17)</f>
        <v>249</v>
      </c>
      <c r="E18" s="9">
        <f t="shared" si="8"/>
        <v>1</v>
      </c>
      <c r="F18" s="65">
        <f t="shared" si="12"/>
        <v>345</v>
      </c>
      <c r="G18" s="9">
        <f t="shared" si="9"/>
        <v>1</v>
      </c>
      <c r="H18" s="65">
        <f t="shared" si="12"/>
        <v>437</v>
      </c>
      <c r="I18" s="9">
        <f t="shared" si="10"/>
        <v>1</v>
      </c>
      <c r="J18" s="65">
        <f t="shared" si="12"/>
        <v>476</v>
      </c>
      <c r="K18" s="9">
        <f t="shared" si="11"/>
        <v>1</v>
      </c>
      <c r="L18" s="9">
        <f t="shared" si="6"/>
        <v>0.50840336134453779</v>
      </c>
    </row>
    <row r="19" spans="1:12" ht="30" x14ac:dyDescent="0.25">
      <c r="A19" s="27" t="s">
        <v>17</v>
      </c>
      <c r="B19" s="49" t="s">
        <v>69</v>
      </c>
      <c r="C19" s="49"/>
      <c r="D19" s="49" t="s">
        <v>70</v>
      </c>
      <c r="E19" s="49"/>
      <c r="F19" s="49" t="s">
        <v>71</v>
      </c>
      <c r="G19" s="49"/>
      <c r="H19" s="49" t="s">
        <v>72</v>
      </c>
      <c r="I19" s="49"/>
      <c r="J19" s="49" t="s">
        <v>73</v>
      </c>
      <c r="K19" s="49"/>
      <c r="L19" s="5" t="s">
        <v>1</v>
      </c>
    </row>
    <row r="20" spans="1:12" x14ac:dyDescent="0.25">
      <c r="A20" s="23" t="s">
        <v>18</v>
      </c>
      <c r="B20" s="62">
        <v>7</v>
      </c>
      <c r="C20" s="9">
        <f t="shared" si="7"/>
        <v>2.9914529914529916E-2</v>
      </c>
      <c r="D20" s="62">
        <v>7</v>
      </c>
      <c r="E20" s="9">
        <f t="shared" si="8"/>
        <v>2.8112449799196786E-2</v>
      </c>
      <c r="F20" s="62">
        <v>14</v>
      </c>
      <c r="G20" s="9">
        <f t="shared" si="9"/>
        <v>4.0579710144927533E-2</v>
      </c>
      <c r="H20" s="62">
        <v>21</v>
      </c>
      <c r="I20" s="9">
        <f t="shared" si="10"/>
        <v>4.8054919908466817E-2</v>
      </c>
      <c r="J20" s="62">
        <v>29</v>
      </c>
      <c r="K20" s="9">
        <f t="shared" si="11"/>
        <v>6.0924369747899158E-2</v>
      </c>
      <c r="L20" s="9">
        <f t="shared" si="6"/>
        <v>0.75862068965517238</v>
      </c>
    </row>
    <row r="21" spans="1:12" x14ac:dyDescent="0.25">
      <c r="A21" s="23" t="s">
        <v>19</v>
      </c>
      <c r="B21" s="62">
        <v>41</v>
      </c>
      <c r="C21" s="9">
        <f t="shared" si="7"/>
        <v>0.1752136752136752</v>
      </c>
      <c r="D21" s="62">
        <v>29</v>
      </c>
      <c r="E21" s="9">
        <f t="shared" si="8"/>
        <v>0.11646586345381527</v>
      </c>
      <c r="F21" s="62">
        <v>36</v>
      </c>
      <c r="G21" s="9">
        <f t="shared" si="9"/>
        <v>0.10434782608695652</v>
      </c>
      <c r="H21" s="62">
        <v>48</v>
      </c>
      <c r="I21" s="9">
        <f t="shared" si="10"/>
        <v>0.10983981693363844</v>
      </c>
      <c r="J21" s="63">
        <v>52</v>
      </c>
      <c r="K21" s="9">
        <f t="shared" si="11"/>
        <v>0.1092436974789916</v>
      </c>
      <c r="L21" s="9">
        <f t="shared" si="6"/>
        <v>0.21153846153846154</v>
      </c>
    </row>
    <row r="22" spans="1:12" x14ac:dyDescent="0.25">
      <c r="A22" s="23" t="s">
        <v>20</v>
      </c>
      <c r="B22" s="62">
        <v>55</v>
      </c>
      <c r="C22" s="9">
        <f t="shared" si="7"/>
        <v>0.23504273504273504</v>
      </c>
      <c r="D22" s="62">
        <v>75</v>
      </c>
      <c r="E22" s="9">
        <f t="shared" si="8"/>
        <v>0.30120481927710846</v>
      </c>
      <c r="F22" s="62">
        <v>102</v>
      </c>
      <c r="G22" s="9">
        <f t="shared" si="9"/>
        <v>0.29565217391304349</v>
      </c>
      <c r="H22" s="62">
        <v>120</v>
      </c>
      <c r="I22" s="9">
        <f t="shared" si="10"/>
        <v>0.27459954233409611</v>
      </c>
      <c r="J22" s="63">
        <v>123</v>
      </c>
      <c r="K22" s="9">
        <f t="shared" si="11"/>
        <v>0.25840336134453784</v>
      </c>
      <c r="L22" s="9">
        <f t="shared" si="6"/>
        <v>0.55284552845528456</v>
      </c>
    </row>
    <row r="23" spans="1:12" x14ac:dyDescent="0.25">
      <c r="A23" s="23" t="s">
        <v>21</v>
      </c>
      <c r="B23" s="62">
        <v>131</v>
      </c>
      <c r="C23" s="9">
        <f t="shared" si="7"/>
        <v>0.55982905982905984</v>
      </c>
      <c r="D23" s="62">
        <v>138</v>
      </c>
      <c r="E23" s="9">
        <f t="shared" si="8"/>
        <v>0.55421686746987953</v>
      </c>
      <c r="F23" s="62">
        <v>193</v>
      </c>
      <c r="G23" s="9">
        <f t="shared" si="9"/>
        <v>0.55942028985507242</v>
      </c>
      <c r="H23" s="62">
        <v>248</v>
      </c>
      <c r="I23" s="9">
        <f t="shared" si="10"/>
        <v>0.56750572082379858</v>
      </c>
      <c r="J23" s="63">
        <v>272</v>
      </c>
      <c r="K23" s="9">
        <f t="shared" si="11"/>
        <v>0.5714285714285714</v>
      </c>
      <c r="L23" s="9">
        <f t="shared" si="6"/>
        <v>0.51838235294117652</v>
      </c>
    </row>
    <row r="24" spans="1:12" x14ac:dyDescent="0.25">
      <c r="A24" s="32" t="s">
        <v>5</v>
      </c>
      <c r="B24" s="65">
        <f>SUM(B20:B23)</f>
        <v>234</v>
      </c>
      <c r="C24" s="9">
        <f t="shared" si="7"/>
        <v>1</v>
      </c>
      <c r="D24" s="65">
        <f t="shared" ref="D24:J24" si="13">SUM(D20:D23)</f>
        <v>249</v>
      </c>
      <c r="E24" s="9">
        <f t="shared" si="8"/>
        <v>1</v>
      </c>
      <c r="F24" s="65">
        <f t="shared" si="13"/>
        <v>345</v>
      </c>
      <c r="G24" s="9">
        <f t="shared" si="9"/>
        <v>1</v>
      </c>
      <c r="H24" s="65">
        <f t="shared" si="13"/>
        <v>437</v>
      </c>
      <c r="I24" s="9">
        <f t="shared" si="10"/>
        <v>1</v>
      </c>
      <c r="J24" s="65">
        <f t="shared" si="13"/>
        <v>476</v>
      </c>
      <c r="K24" s="9">
        <f t="shared" si="11"/>
        <v>1</v>
      </c>
      <c r="L24" s="9">
        <f t="shared" si="6"/>
        <v>0.50840336134453779</v>
      </c>
    </row>
    <row r="25" spans="1:12" ht="30" x14ac:dyDescent="0.25">
      <c r="A25" s="33" t="s">
        <v>22</v>
      </c>
      <c r="B25" s="49" t="s">
        <v>69</v>
      </c>
      <c r="C25" s="49"/>
      <c r="D25" s="49" t="s">
        <v>70</v>
      </c>
      <c r="E25" s="49"/>
      <c r="F25" s="49" t="s">
        <v>71</v>
      </c>
      <c r="G25" s="49"/>
      <c r="H25" s="49" t="s">
        <v>72</v>
      </c>
      <c r="I25" s="49"/>
      <c r="J25" s="49" t="s">
        <v>73</v>
      </c>
      <c r="K25" s="49"/>
      <c r="L25" s="5" t="s">
        <v>1</v>
      </c>
    </row>
    <row r="26" spans="1:12" x14ac:dyDescent="0.25">
      <c r="A26" s="23" t="s">
        <v>23</v>
      </c>
      <c r="B26" s="62">
        <v>62</v>
      </c>
      <c r="C26" s="9">
        <f t="shared" si="7"/>
        <v>0.26495726495726496</v>
      </c>
      <c r="D26" s="62">
        <v>68</v>
      </c>
      <c r="E26" s="9">
        <f t="shared" si="8"/>
        <v>0.27309236947791166</v>
      </c>
      <c r="F26" s="62">
        <v>87</v>
      </c>
      <c r="G26" s="9">
        <f t="shared" si="9"/>
        <v>0.25217391304347825</v>
      </c>
      <c r="H26" s="62">
        <v>149</v>
      </c>
      <c r="I26" s="9">
        <f t="shared" si="10"/>
        <v>0.34096109839816935</v>
      </c>
      <c r="J26" s="63">
        <v>165</v>
      </c>
      <c r="K26" s="9">
        <f t="shared" si="11"/>
        <v>0.34663865546218486</v>
      </c>
      <c r="L26" s="9">
        <f t="shared" si="6"/>
        <v>0.62424242424242427</v>
      </c>
    </row>
    <row r="27" spans="1:12" x14ac:dyDescent="0.25">
      <c r="A27" s="23" t="s">
        <v>24</v>
      </c>
      <c r="B27" s="62">
        <v>27</v>
      </c>
      <c r="C27" s="9">
        <f t="shared" si="7"/>
        <v>0.11538461538461539</v>
      </c>
      <c r="D27" s="62">
        <v>30</v>
      </c>
      <c r="E27" s="9">
        <f t="shared" si="8"/>
        <v>0.12048192771084337</v>
      </c>
      <c r="F27" s="62">
        <v>26</v>
      </c>
      <c r="G27" s="9">
        <f t="shared" si="9"/>
        <v>7.5362318840579715E-2</v>
      </c>
      <c r="H27" s="62">
        <v>40</v>
      </c>
      <c r="I27" s="9">
        <f t="shared" si="10"/>
        <v>9.1533180778032033E-2</v>
      </c>
      <c r="J27" s="63">
        <v>32</v>
      </c>
      <c r="K27" s="9">
        <f t="shared" si="11"/>
        <v>6.7226890756302518E-2</v>
      </c>
      <c r="L27" s="9">
        <f t="shared" si="6"/>
        <v>0.15625</v>
      </c>
    </row>
    <row r="28" spans="1:12" x14ac:dyDescent="0.25">
      <c r="A28" s="23" t="s">
        <v>25</v>
      </c>
      <c r="B28" s="62">
        <v>86</v>
      </c>
      <c r="C28" s="9">
        <f t="shared" si="7"/>
        <v>0.36752136752136755</v>
      </c>
      <c r="D28" s="62">
        <v>89</v>
      </c>
      <c r="E28" s="9">
        <f t="shared" si="8"/>
        <v>0.35742971887550201</v>
      </c>
      <c r="F28" s="62">
        <v>187</v>
      </c>
      <c r="G28" s="9">
        <f t="shared" si="9"/>
        <v>0.54202898550724643</v>
      </c>
      <c r="H28" s="62">
        <v>214</v>
      </c>
      <c r="I28" s="9">
        <f t="shared" si="10"/>
        <v>0.48970251716247137</v>
      </c>
      <c r="J28" s="63">
        <v>253</v>
      </c>
      <c r="K28" s="9">
        <f t="shared" si="11"/>
        <v>0.53151260504201681</v>
      </c>
      <c r="L28" s="9">
        <f t="shared" si="6"/>
        <v>0.66007905138339917</v>
      </c>
    </row>
    <row r="29" spans="1:12" x14ac:dyDescent="0.25">
      <c r="A29" s="23" t="s">
        <v>26</v>
      </c>
      <c r="B29" s="62">
        <v>17</v>
      </c>
      <c r="C29" s="9">
        <f t="shared" si="7"/>
        <v>7.2649572649572655E-2</v>
      </c>
      <c r="D29" s="62">
        <v>15</v>
      </c>
      <c r="E29" s="9">
        <f t="shared" si="8"/>
        <v>6.0240963855421686E-2</v>
      </c>
      <c r="F29" s="62">
        <v>22</v>
      </c>
      <c r="G29" s="9">
        <f t="shared" si="9"/>
        <v>6.3768115942028983E-2</v>
      </c>
      <c r="H29" s="62">
        <v>16</v>
      </c>
      <c r="I29" s="9">
        <f t="shared" si="10"/>
        <v>3.6613272311212815E-2</v>
      </c>
      <c r="J29" s="63">
        <v>15</v>
      </c>
      <c r="K29" s="9">
        <f t="shared" si="11"/>
        <v>3.1512605042016806E-2</v>
      </c>
      <c r="L29" s="9">
        <f t="shared" si="6"/>
        <v>-0.13333333333333333</v>
      </c>
    </row>
    <row r="30" spans="1:12" x14ac:dyDescent="0.25">
      <c r="A30" s="23" t="s">
        <v>27</v>
      </c>
      <c r="B30" s="62">
        <v>42</v>
      </c>
      <c r="C30" s="9">
        <f t="shared" si="7"/>
        <v>0.17948717948717949</v>
      </c>
      <c r="D30" s="62">
        <v>47</v>
      </c>
      <c r="E30" s="9">
        <f t="shared" si="8"/>
        <v>0.18875502008032127</v>
      </c>
      <c r="F30" s="62">
        <v>23</v>
      </c>
      <c r="G30" s="9">
        <f t="shared" si="9"/>
        <v>6.6666666666666666E-2</v>
      </c>
      <c r="H30" s="62">
        <v>18</v>
      </c>
      <c r="I30" s="9">
        <f t="shared" si="10"/>
        <v>4.1189931350114416E-2</v>
      </c>
      <c r="J30" s="63">
        <v>11</v>
      </c>
      <c r="K30" s="9">
        <f t="shared" si="11"/>
        <v>2.3109243697478993E-2</v>
      </c>
      <c r="L30" s="9">
        <f t="shared" si="6"/>
        <v>-2.8181818181818183</v>
      </c>
    </row>
    <row r="31" spans="1:12" x14ac:dyDescent="0.25">
      <c r="A31" s="32" t="s">
        <v>5</v>
      </c>
      <c r="B31" s="65">
        <f>SUM(B26:B30)</f>
        <v>234</v>
      </c>
      <c r="C31" s="9">
        <f t="shared" si="7"/>
        <v>1</v>
      </c>
      <c r="D31" s="65">
        <f t="shared" ref="D31:J31" si="14">SUM(D26:D30)</f>
        <v>249</v>
      </c>
      <c r="E31" s="9">
        <f t="shared" si="8"/>
        <v>1</v>
      </c>
      <c r="F31" s="65">
        <f t="shared" si="14"/>
        <v>345</v>
      </c>
      <c r="G31" s="9">
        <f t="shared" si="9"/>
        <v>1</v>
      </c>
      <c r="H31" s="65">
        <f t="shared" si="14"/>
        <v>437</v>
      </c>
      <c r="I31" s="9">
        <f t="shared" si="10"/>
        <v>1</v>
      </c>
      <c r="J31" s="65">
        <f t="shared" si="14"/>
        <v>476</v>
      </c>
      <c r="K31" s="9">
        <f t="shared" si="11"/>
        <v>1</v>
      </c>
      <c r="L31" s="9">
        <f t="shared" si="6"/>
        <v>0.50840336134453779</v>
      </c>
    </row>
    <row r="32" spans="1:12" ht="30" x14ac:dyDescent="0.25">
      <c r="A32" s="27" t="s">
        <v>28</v>
      </c>
      <c r="B32" s="49" t="s">
        <v>69</v>
      </c>
      <c r="C32" s="49"/>
      <c r="D32" s="49" t="s">
        <v>70</v>
      </c>
      <c r="E32" s="49"/>
      <c r="F32" s="49" t="s">
        <v>71</v>
      </c>
      <c r="G32" s="49"/>
      <c r="H32" s="49" t="s">
        <v>72</v>
      </c>
      <c r="I32" s="49"/>
      <c r="J32" s="49" t="s">
        <v>73</v>
      </c>
      <c r="K32" s="49"/>
      <c r="L32" s="5" t="s">
        <v>1</v>
      </c>
    </row>
    <row r="33" spans="1:12" ht="30" x14ac:dyDescent="0.25">
      <c r="A33" s="34" t="s">
        <v>68</v>
      </c>
      <c r="B33" s="62">
        <v>165</v>
      </c>
      <c r="C33" s="9">
        <f t="shared" si="7"/>
        <v>0.70512820512820518</v>
      </c>
      <c r="D33" s="62">
        <v>180</v>
      </c>
      <c r="E33" s="9">
        <f t="shared" si="8"/>
        <v>0.72289156626506024</v>
      </c>
      <c r="F33" s="62">
        <v>262</v>
      </c>
      <c r="G33" s="9">
        <f t="shared" si="9"/>
        <v>0.75942028985507248</v>
      </c>
      <c r="H33" s="62">
        <v>345</v>
      </c>
      <c r="I33" s="9">
        <f t="shared" si="10"/>
        <v>0.78947368421052633</v>
      </c>
      <c r="J33" s="63">
        <v>333</v>
      </c>
      <c r="K33" s="9">
        <f t="shared" si="11"/>
        <v>0.69957983193277307</v>
      </c>
      <c r="L33" s="9">
        <f t="shared" si="6"/>
        <v>0.50450450450450446</v>
      </c>
    </row>
    <row r="34" spans="1:12" x14ac:dyDescent="0.25">
      <c r="A34" s="23" t="s">
        <v>29</v>
      </c>
      <c r="B34" s="62">
        <v>69</v>
      </c>
      <c r="C34" s="9">
        <f t="shared" si="7"/>
        <v>0.29487179487179488</v>
      </c>
      <c r="D34" s="62">
        <v>69</v>
      </c>
      <c r="E34" s="9">
        <f t="shared" si="8"/>
        <v>0.27710843373493976</v>
      </c>
      <c r="F34" s="62">
        <v>83</v>
      </c>
      <c r="G34" s="9">
        <f t="shared" si="9"/>
        <v>0.24057971014492754</v>
      </c>
      <c r="H34" s="62">
        <v>92</v>
      </c>
      <c r="I34" s="9">
        <f t="shared" si="10"/>
        <v>0.21052631578947367</v>
      </c>
      <c r="J34" s="63">
        <v>143</v>
      </c>
      <c r="K34" s="9">
        <f t="shared" si="11"/>
        <v>0.30042016806722688</v>
      </c>
      <c r="L34" s="9">
        <f t="shared" si="6"/>
        <v>0.5174825174825175</v>
      </c>
    </row>
    <row r="35" spans="1:12" x14ac:dyDescent="0.25">
      <c r="A35" s="32" t="s">
        <v>5</v>
      </c>
      <c r="B35" s="65">
        <f>SUM(B33:B34)</f>
        <v>234</v>
      </c>
      <c r="C35" s="9">
        <f t="shared" si="7"/>
        <v>1</v>
      </c>
      <c r="D35" s="65">
        <f t="shared" ref="D35:J35" si="15">SUM(D33:D34)</f>
        <v>249</v>
      </c>
      <c r="E35" s="9">
        <f t="shared" si="8"/>
        <v>1</v>
      </c>
      <c r="F35" s="65">
        <f t="shared" si="15"/>
        <v>345</v>
      </c>
      <c r="G35" s="9">
        <f t="shared" si="9"/>
        <v>1</v>
      </c>
      <c r="H35" s="65">
        <f t="shared" si="15"/>
        <v>437</v>
      </c>
      <c r="I35" s="9">
        <f t="shared" si="10"/>
        <v>1</v>
      </c>
      <c r="J35" s="65">
        <f t="shared" si="15"/>
        <v>476</v>
      </c>
      <c r="K35" s="9">
        <f t="shared" si="11"/>
        <v>1</v>
      </c>
      <c r="L35" s="9">
        <f t="shared" si="6"/>
        <v>0.50840336134453779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90" zoomScaleNormal="90" workbookViewId="0">
      <selection activeCell="D31" sqref="D31"/>
    </sheetView>
  </sheetViews>
  <sheetFormatPr defaultRowHeight="15" x14ac:dyDescent="0.25"/>
  <cols>
    <col min="1" max="1" width="38.140625" style="24" customWidth="1"/>
    <col min="2" max="2" width="18.5703125" style="10" customWidth="1"/>
    <col min="3" max="8" width="13.140625" style="10" customWidth="1"/>
  </cols>
  <sheetData>
    <row r="1" spans="1:8" x14ac:dyDescent="0.25">
      <c r="A1" s="46" t="s">
        <v>75</v>
      </c>
      <c r="B1" s="46"/>
      <c r="C1" s="46"/>
      <c r="D1" s="46"/>
      <c r="E1" s="46"/>
      <c r="F1" s="46"/>
      <c r="G1" s="46"/>
      <c r="H1" s="46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29" t="s">
        <v>30</v>
      </c>
      <c r="B3" s="4" t="s">
        <v>31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32</v>
      </c>
      <c r="H3" s="11" t="s">
        <v>64</v>
      </c>
    </row>
    <row r="4" spans="1:8" x14ac:dyDescent="0.25">
      <c r="A4" s="52" t="s">
        <v>76</v>
      </c>
      <c r="B4" s="3" t="s">
        <v>69</v>
      </c>
      <c r="C4" s="8">
        <v>239</v>
      </c>
      <c r="D4" s="8">
        <v>233</v>
      </c>
      <c r="E4" s="12">
        <v>0.97489539748953979</v>
      </c>
      <c r="F4" s="8">
        <v>230</v>
      </c>
      <c r="G4" s="12">
        <v>0.96234309623430958</v>
      </c>
      <c r="H4" s="13" t="s">
        <v>9</v>
      </c>
    </row>
    <row r="5" spans="1:8" x14ac:dyDescent="0.25">
      <c r="A5" s="53"/>
      <c r="B5" s="3" t="s">
        <v>70</v>
      </c>
      <c r="C5" s="8">
        <v>263</v>
      </c>
      <c r="D5" s="8">
        <v>260</v>
      </c>
      <c r="E5" s="12">
        <v>0.98859315589353614</v>
      </c>
      <c r="F5" s="8">
        <v>258</v>
      </c>
      <c r="G5" s="12">
        <v>0.98098859315589348</v>
      </c>
      <c r="H5" s="13" t="s">
        <v>9</v>
      </c>
    </row>
    <row r="6" spans="1:8" x14ac:dyDescent="0.25">
      <c r="A6" s="53"/>
      <c r="B6" s="3" t="s">
        <v>71</v>
      </c>
      <c r="C6" s="8">
        <v>376</v>
      </c>
      <c r="D6" s="8">
        <v>373</v>
      </c>
      <c r="E6" s="12">
        <v>0.99202127659574468</v>
      </c>
      <c r="F6" s="8">
        <v>367</v>
      </c>
      <c r="G6" s="12">
        <v>0.97606382978723405</v>
      </c>
      <c r="H6" s="13" t="s">
        <v>9</v>
      </c>
    </row>
    <row r="7" spans="1:8" x14ac:dyDescent="0.25">
      <c r="A7" s="53"/>
      <c r="B7" s="3" t="s">
        <v>72</v>
      </c>
      <c r="C7" s="8">
        <v>457</v>
      </c>
      <c r="D7" s="8">
        <v>443</v>
      </c>
      <c r="E7" s="12">
        <v>0.96936542669584247</v>
      </c>
      <c r="F7" s="8">
        <v>436</v>
      </c>
      <c r="G7" s="12">
        <v>0.9540481400437637</v>
      </c>
      <c r="H7" s="13" t="s">
        <v>9</v>
      </c>
    </row>
    <row r="8" spans="1:8" x14ac:dyDescent="0.25">
      <c r="A8" s="54"/>
      <c r="B8" s="3" t="s">
        <v>73</v>
      </c>
      <c r="C8" s="8">
        <v>510</v>
      </c>
      <c r="D8" s="8">
        <v>487</v>
      </c>
      <c r="E8" s="12">
        <v>0.95490196078431377</v>
      </c>
      <c r="F8" s="8">
        <v>483</v>
      </c>
      <c r="G8" s="12">
        <v>0.94705882352941173</v>
      </c>
      <c r="H8" s="13" t="s">
        <v>9</v>
      </c>
    </row>
    <row r="10" spans="1:8" ht="30" x14ac:dyDescent="0.25">
      <c r="A10" s="27" t="s">
        <v>33</v>
      </c>
      <c r="B10" s="4" t="s">
        <v>31</v>
      </c>
      <c r="C10" s="11" t="s">
        <v>60</v>
      </c>
      <c r="D10" s="11" t="s">
        <v>61</v>
      </c>
      <c r="E10" s="11" t="s">
        <v>62</v>
      </c>
      <c r="F10" s="11" t="s">
        <v>63</v>
      </c>
      <c r="G10" s="11" t="s">
        <v>32</v>
      </c>
      <c r="H10" s="11" t="s">
        <v>64</v>
      </c>
    </row>
    <row r="11" spans="1:8" x14ac:dyDescent="0.25">
      <c r="A11" s="50" t="s">
        <v>77</v>
      </c>
      <c r="B11" s="3" t="s">
        <v>69</v>
      </c>
      <c r="C11" s="8">
        <v>62</v>
      </c>
      <c r="D11" s="8">
        <v>60</v>
      </c>
      <c r="E11" s="12">
        <v>0.967741935483871</v>
      </c>
      <c r="F11" s="8">
        <v>60</v>
      </c>
      <c r="G11" s="12">
        <v>0.967741935483871</v>
      </c>
      <c r="H11" s="13">
        <v>3.9833333333333334</v>
      </c>
    </row>
    <row r="12" spans="1:8" x14ac:dyDescent="0.25">
      <c r="A12" s="50"/>
      <c r="B12" s="3" t="s">
        <v>70</v>
      </c>
      <c r="C12" s="8">
        <v>63</v>
      </c>
      <c r="D12" s="8">
        <v>62</v>
      </c>
      <c r="E12" s="12">
        <v>0.98412698412698407</v>
      </c>
      <c r="F12" s="8">
        <v>62</v>
      </c>
      <c r="G12" s="12">
        <v>0.98412698412698407</v>
      </c>
      <c r="H12" s="13">
        <v>3.935483870967742</v>
      </c>
    </row>
    <row r="13" spans="1:8" x14ac:dyDescent="0.25">
      <c r="A13" s="50"/>
      <c r="B13" s="3" t="s">
        <v>71</v>
      </c>
      <c r="C13" s="8">
        <v>104</v>
      </c>
      <c r="D13" s="8">
        <v>102</v>
      </c>
      <c r="E13" s="12">
        <v>0.98076923076923073</v>
      </c>
      <c r="F13" s="8">
        <v>100</v>
      </c>
      <c r="G13" s="12">
        <v>0.96153846153846156</v>
      </c>
      <c r="H13" s="13">
        <v>3.892156862745098</v>
      </c>
    </row>
    <row r="14" spans="1:8" x14ac:dyDescent="0.25">
      <c r="A14" s="50"/>
      <c r="B14" s="3" t="s">
        <v>72</v>
      </c>
      <c r="C14" s="8">
        <v>199</v>
      </c>
      <c r="D14" s="8">
        <v>190</v>
      </c>
      <c r="E14" s="12">
        <v>0.95477386934673369</v>
      </c>
      <c r="F14" s="8">
        <v>186</v>
      </c>
      <c r="G14" s="12">
        <v>0.9346733668341709</v>
      </c>
      <c r="H14" s="13">
        <v>3.9058201058201059</v>
      </c>
    </row>
    <row r="15" spans="1:8" x14ac:dyDescent="0.25">
      <c r="A15" s="50"/>
      <c r="B15" s="3" t="s">
        <v>73</v>
      </c>
      <c r="C15" s="8">
        <v>187</v>
      </c>
      <c r="D15" s="8">
        <v>176</v>
      </c>
      <c r="E15" s="12">
        <v>0.94117647058823528</v>
      </c>
      <c r="F15" s="8">
        <v>176</v>
      </c>
      <c r="G15" s="12">
        <v>0.94117647058823528</v>
      </c>
      <c r="H15" s="13">
        <v>3.9431818181818183</v>
      </c>
    </row>
    <row r="16" spans="1:8" ht="30" x14ac:dyDescent="0.25">
      <c r="A16" s="30"/>
      <c r="B16" s="4" t="s">
        <v>31</v>
      </c>
      <c r="C16" s="11" t="s">
        <v>60</v>
      </c>
      <c r="D16" s="11" t="s">
        <v>61</v>
      </c>
      <c r="E16" s="11" t="s">
        <v>62</v>
      </c>
      <c r="F16" s="11" t="s">
        <v>63</v>
      </c>
      <c r="G16" s="11" t="s">
        <v>32</v>
      </c>
      <c r="H16" s="11" t="s">
        <v>64</v>
      </c>
    </row>
    <row r="17" spans="1:8" x14ac:dyDescent="0.25">
      <c r="A17" s="50" t="s">
        <v>78</v>
      </c>
      <c r="B17" s="3" t="s">
        <v>69</v>
      </c>
      <c r="C17" s="8">
        <v>91</v>
      </c>
      <c r="D17" s="8">
        <v>88</v>
      </c>
      <c r="E17" s="12">
        <v>0.96703296703296704</v>
      </c>
      <c r="F17" s="8">
        <v>86</v>
      </c>
      <c r="G17" s="12">
        <v>0.94505494505494503</v>
      </c>
      <c r="H17" s="13">
        <v>3.8818181818181818</v>
      </c>
    </row>
    <row r="18" spans="1:8" x14ac:dyDescent="0.25">
      <c r="A18" s="50"/>
      <c r="B18" s="3" t="s">
        <v>70</v>
      </c>
      <c r="C18" s="8">
        <v>90</v>
      </c>
      <c r="D18" s="8">
        <v>89</v>
      </c>
      <c r="E18" s="12">
        <v>0.98888888888888893</v>
      </c>
      <c r="F18" s="8">
        <v>89</v>
      </c>
      <c r="G18" s="12">
        <v>0.98888888888888893</v>
      </c>
      <c r="H18" s="13">
        <v>4</v>
      </c>
    </row>
    <row r="19" spans="1:8" x14ac:dyDescent="0.25">
      <c r="A19" s="50"/>
      <c r="B19" s="3" t="s">
        <v>71</v>
      </c>
      <c r="C19" s="8">
        <v>91</v>
      </c>
      <c r="D19" s="8">
        <v>90</v>
      </c>
      <c r="E19" s="12">
        <v>0.98901098901098905</v>
      </c>
      <c r="F19" s="8">
        <v>90</v>
      </c>
      <c r="G19" s="12">
        <v>0.98901098901098905</v>
      </c>
      <c r="H19" s="13">
        <v>3.9888888888888889</v>
      </c>
    </row>
    <row r="20" spans="1:8" x14ac:dyDescent="0.25">
      <c r="A20" s="50"/>
      <c r="B20" s="3" t="s">
        <v>72</v>
      </c>
      <c r="C20" s="8">
        <v>112</v>
      </c>
      <c r="D20" s="8">
        <v>110</v>
      </c>
      <c r="E20" s="12">
        <v>0.9821428571428571</v>
      </c>
      <c r="F20" s="8">
        <v>107</v>
      </c>
      <c r="G20" s="12">
        <v>0.9553571428571429</v>
      </c>
      <c r="H20" s="13">
        <v>3.8336363636363635</v>
      </c>
    </row>
    <row r="21" spans="1:8" x14ac:dyDescent="0.25">
      <c r="A21" s="50"/>
      <c r="B21" s="3" t="s">
        <v>73</v>
      </c>
      <c r="C21" s="8">
        <v>135</v>
      </c>
      <c r="D21" s="8">
        <v>129</v>
      </c>
      <c r="E21" s="12">
        <v>0.9555555555555556</v>
      </c>
      <c r="F21" s="8">
        <v>127</v>
      </c>
      <c r="G21" s="12">
        <v>0.94074074074074077</v>
      </c>
      <c r="H21" s="13">
        <v>3.8914062500000002</v>
      </c>
    </row>
    <row r="22" spans="1:8" ht="30" x14ac:dyDescent="0.25">
      <c r="A22" s="36"/>
      <c r="B22" s="35" t="s">
        <v>31</v>
      </c>
      <c r="C22" s="11" t="s">
        <v>60</v>
      </c>
      <c r="D22" s="11" t="s">
        <v>61</v>
      </c>
      <c r="E22" s="11" t="s">
        <v>62</v>
      </c>
      <c r="F22" s="11" t="s">
        <v>63</v>
      </c>
      <c r="G22" s="11" t="s">
        <v>32</v>
      </c>
      <c r="H22" s="11" t="s">
        <v>64</v>
      </c>
    </row>
    <row r="23" spans="1:8" x14ac:dyDescent="0.25">
      <c r="A23" s="50" t="s">
        <v>79</v>
      </c>
      <c r="B23" s="3" t="s">
        <v>69</v>
      </c>
      <c r="C23" s="8">
        <v>31</v>
      </c>
      <c r="D23" s="8">
        <v>31</v>
      </c>
      <c r="E23" s="12">
        <v>1</v>
      </c>
      <c r="F23" s="8">
        <v>30</v>
      </c>
      <c r="G23" s="12">
        <v>0.967741935483871</v>
      </c>
      <c r="H23" s="13">
        <v>3.7419354838709675</v>
      </c>
    </row>
    <row r="24" spans="1:8" x14ac:dyDescent="0.25">
      <c r="A24" s="50"/>
      <c r="B24" s="3" t="s">
        <v>70</v>
      </c>
      <c r="C24" s="8">
        <v>32</v>
      </c>
      <c r="D24" s="8">
        <v>31</v>
      </c>
      <c r="E24" s="12">
        <v>0.96875</v>
      </c>
      <c r="F24" s="8">
        <v>31</v>
      </c>
      <c r="G24" s="12">
        <v>0.96875</v>
      </c>
      <c r="H24" s="13">
        <v>4</v>
      </c>
    </row>
    <row r="25" spans="1:8" x14ac:dyDescent="0.25">
      <c r="A25" s="50"/>
      <c r="B25" s="3" t="s">
        <v>71</v>
      </c>
      <c r="C25" s="8">
        <v>64</v>
      </c>
      <c r="D25" s="8">
        <v>64</v>
      </c>
      <c r="E25" s="12">
        <v>1</v>
      </c>
      <c r="F25" s="8">
        <v>64</v>
      </c>
      <c r="G25" s="12">
        <v>1</v>
      </c>
      <c r="H25" s="13">
        <v>3.859375</v>
      </c>
    </row>
    <row r="26" spans="1:8" x14ac:dyDescent="0.25">
      <c r="A26" s="50"/>
      <c r="B26" s="3" t="s">
        <v>72</v>
      </c>
      <c r="C26" s="8">
        <v>33</v>
      </c>
      <c r="D26" s="8">
        <v>33</v>
      </c>
      <c r="E26" s="12">
        <v>1</v>
      </c>
      <c r="F26" s="8">
        <v>33</v>
      </c>
      <c r="G26" s="12">
        <v>1</v>
      </c>
      <c r="H26" s="13">
        <v>3.9090909090909092</v>
      </c>
    </row>
    <row r="27" spans="1:8" x14ac:dyDescent="0.25">
      <c r="A27" s="50"/>
      <c r="B27" s="3" t="s">
        <v>73</v>
      </c>
      <c r="C27" s="8">
        <v>47</v>
      </c>
      <c r="D27" s="8">
        <v>46</v>
      </c>
      <c r="E27" s="12">
        <v>0.97872340425531912</v>
      </c>
      <c r="F27" s="8">
        <v>46</v>
      </c>
      <c r="G27" s="12">
        <v>0.97872340425531912</v>
      </c>
      <c r="H27" s="13">
        <v>3.9782608695652173</v>
      </c>
    </row>
    <row r="28" spans="1:8" ht="30" x14ac:dyDescent="0.25">
      <c r="A28" s="30"/>
      <c r="B28" s="35" t="s">
        <v>31</v>
      </c>
      <c r="C28" s="11" t="s">
        <v>60</v>
      </c>
      <c r="D28" s="11" t="s">
        <v>61</v>
      </c>
      <c r="E28" s="11" t="s">
        <v>62</v>
      </c>
      <c r="F28" s="11" t="s">
        <v>63</v>
      </c>
      <c r="G28" s="11" t="s">
        <v>32</v>
      </c>
      <c r="H28" s="11" t="s">
        <v>64</v>
      </c>
    </row>
    <row r="29" spans="1:8" x14ac:dyDescent="0.25">
      <c r="A29" s="50" t="s">
        <v>80</v>
      </c>
      <c r="B29" s="3" t="s">
        <v>69</v>
      </c>
      <c r="C29" s="8">
        <v>32</v>
      </c>
      <c r="D29" s="8">
        <v>31</v>
      </c>
      <c r="E29" s="12">
        <v>0.96875</v>
      </c>
      <c r="F29" s="8">
        <v>31</v>
      </c>
      <c r="G29" s="12">
        <v>0.96875</v>
      </c>
      <c r="H29" s="13">
        <v>3.838709677419355</v>
      </c>
    </row>
    <row r="30" spans="1:8" x14ac:dyDescent="0.25">
      <c r="A30" s="50"/>
      <c r="B30" s="3" t="s">
        <v>70</v>
      </c>
      <c r="C30" s="8">
        <v>31</v>
      </c>
      <c r="D30" s="8">
        <v>31</v>
      </c>
      <c r="E30" s="12">
        <v>1</v>
      </c>
      <c r="F30" s="8">
        <v>30</v>
      </c>
      <c r="G30" s="12">
        <v>0.967741935483871</v>
      </c>
      <c r="H30" s="13">
        <v>3.896551724137931</v>
      </c>
    </row>
    <row r="31" spans="1:8" x14ac:dyDescent="0.25">
      <c r="A31" s="50"/>
      <c r="B31" s="3" t="s">
        <v>71</v>
      </c>
      <c r="C31" s="8">
        <v>65</v>
      </c>
      <c r="D31" s="8">
        <v>65</v>
      </c>
      <c r="E31" s="12">
        <v>1</v>
      </c>
      <c r="F31" s="8">
        <v>62</v>
      </c>
      <c r="G31" s="12">
        <v>0.9538461538461539</v>
      </c>
      <c r="H31" s="13">
        <v>3.543076923076923</v>
      </c>
    </row>
    <row r="32" spans="1:8" x14ac:dyDescent="0.25">
      <c r="A32" s="50"/>
      <c r="B32" s="3" t="s">
        <v>72</v>
      </c>
      <c r="C32" s="8">
        <v>55</v>
      </c>
      <c r="D32" s="8">
        <v>54</v>
      </c>
      <c r="E32" s="12">
        <v>0.98181818181818181</v>
      </c>
      <c r="F32" s="8">
        <v>54</v>
      </c>
      <c r="G32" s="12">
        <v>0.98181818181818181</v>
      </c>
      <c r="H32" s="13">
        <v>3.9444444444444446</v>
      </c>
    </row>
    <row r="33" spans="1:8" x14ac:dyDescent="0.25">
      <c r="A33" s="50"/>
      <c r="B33" s="3" t="s">
        <v>73</v>
      </c>
      <c r="C33" s="8">
        <v>62</v>
      </c>
      <c r="D33" s="8">
        <v>59</v>
      </c>
      <c r="E33" s="12">
        <v>0.95161290322580649</v>
      </c>
      <c r="F33" s="8">
        <v>58</v>
      </c>
      <c r="G33" s="12">
        <v>0.93548387096774188</v>
      </c>
      <c r="H33" s="13">
        <v>3.5491525423728811</v>
      </c>
    </row>
    <row r="34" spans="1:8" ht="30" x14ac:dyDescent="0.25">
      <c r="A34" s="30"/>
      <c r="B34" s="37" t="s">
        <v>31</v>
      </c>
      <c r="C34" s="11" t="s">
        <v>60</v>
      </c>
      <c r="D34" s="11" t="s">
        <v>61</v>
      </c>
      <c r="E34" s="11" t="s">
        <v>62</v>
      </c>
      <c r="F34" s="11" t="s">
        <v>63</v>
      </c>
      <c r="G34" s="11" t="s">
        <v>32</v>
      </c>
      <c r="H34" s="11" t="s">
        <v>64</v>
      </c>
    </row>
    <row r="35" spans="1:8" x14ac:dyDescent="0.25">
      <c r="A35" s="50" t="s">
        <v>81</v>
      </c>
      <c r="B35" s="3" t="s">
        <v>69</v>
      </c>
      <c r="C35" s="8" t="s">
        <v>9</v>
      </c>
      <c r="D35" s="8" t="s">
        <v>9</v>
      </c>
      <c r="E35" s="12" t="s">
        <v>9</v>
      </c>
      <c r="F35" s="8" t="s">
        <v>9</v>
      </c>
      <c r="G35" s="12" t="s">
        <v>9</v>
      </c>
      <c r="H35" s="13" t="s">
        <v>9</v>
      </c>
    </row>
    <row r="36" spans="1:8" x14ac:dyDescent="0.25">
      <c r="A36" s="50"/>
      <c r="B36" s="3" t="s">
        <v>70</v>
      </c>
      <c r="C36" s="8">
        <v>26</v>
      </c>
      <c r="D36" s="8">
        <v>26</v>
      </c>
      <c r="E36" s="12">
        <v>1</v>
      </c>
      <c r="F36" s="8">
        <v>25</v>
      </c>
      <c r="G36" s="12">
        <v>0.96153846153846156</v>
      </c>
      <c r="H36" s="13">
        <v>3.7307692307692308</v>
      </c>
    </row>
    <row r="37" spans="1:8" x14ac:dyDescent="0.25">
      <c r="A37" s="50"/>
      <c r="B37" s="3" t="s">
        <v>71</v>
      </c>
      <c r="C37" s="8">
        <v>23</v>
      </c>
      <c r="D37" s="8">
        <v>23</v>
      </c>
      <c r="E37" s="12">
        <v>1</v>
      </c>
      <c r="F37" s="8">
        <v>22</v>
      </c>
      <c r="G37" s="12">
        <v>0.95652173913043481</v>
      </c>
      <c r="H37" s="13">
        <v>3.5217391304347827</v>
      </c>
    </row>
    <row r="38" spans="1:8" x14ac:dyDescent="0.25">
      <c r="A38" s="50"/>
      <c r="B38" s="3" t="s">
        <v>72</v>
      </c>
      <c r="C38" s="8">
        <v>25</v>
      </c>
      <c r="D38" s="8">
        <v>24</v>
      </c>
      <c r="E38" s="12">
        <v>0.96</v>
      </c>
      <c r="F38" s="8">
        <v>24</v>
      </c>
      <c r="G38" s="12">
        <v>0.96</v>
      </c>
      <c r="H38" s="13">
        <v>3.75</v>
      </c>
    </row>
    <row r="39" spans="1:8" x14ac:dyDescent="0.25">
      <c r="A39" s="50"/>
      <c r="B39" s="3" t="s">
        <v>73</v>
      </c>
      <c r="C39" s="8">
        <v>33</v>
      </c>
      <c r="D39" s="8">
        <v>32</v>
      </c>
      <c r="E39" s="12">
        <v>0.96969696969696972</v>
      </c>
      <c r="F39" s="8">
        <v>31</v>
      </c>
      <c r="G39" s="12">
        <v>0.93939393939393945</v>
      </c>
      <c r="H39" s="13">
        <v>3.875</v>
      </c>
    </row>
    <row r="40" spans="1:8" ht="30" x14ac:dyDescent="0.25">
      <c r="A40" s="38"/>
      <c r="B40" s="37" t="s">
        <v>31</v>
      </c>
      <c r="C40" s="11" t="s">
        <v>60</v>
      </c>
      <c r="D40" s="11" t="s">
        <v>61</v>
      </c>
      <c r="E40" s="11" t="s">
        <v>62</v>
      </c>
      <c r="F40" s="11" t="s">
        <v>63</v>
      </c>
      <c r="G40" s="11" t="s">
        <v>32</v>
      </c>
      <c r="H40" s="11" t="s">
        <v>64</v>
      </c>
    </row>
    <row r="41" spans="1:8" x14ac:dyDescent="0.25">
      <c r="A41" s="50" t="s">
        <v>82</v>
      </c>
      <c r="B41" s="3" t="s">
        <v>69</v>
      </c>
      <c r="C41" s="8">
        <v>17</v>
      </c>
      <c r="D41" s="8">
        <v>17</v>
      </c>
      <c r="E41" s="12">
        <v>1</v>
      </c>
      <c r="F41" s="8">
        <v>17</v>
      </c>
      <c r="G41" s="12">
        <v>1</v>
      </c>
      <c r="H41" s="13">
        <v>3.9411764705882355</v>
      </c>
    </row>
    <row r="42" spans="1:8" x14ac:dyDescent="0.25">
      <c r="A42" s="50"/>
      <c r="B42" s="3" t="s">
        <v>70</v>
      </c>
      <c r="C42" s="8">
        <v>10</v>
      </c>
      <c r="D42" s="8">
        <v>10</v>
      </c>
      <c r="E42" s="12">
        <v>1</v>
      </c>
      <c r="F42" s="8">
        <v>10</v>
      </c>
      <c r="G42" s="12">
        <v>1</v>
      </c>
      <c r="H42" s="13">
        <v>4</v>
      </c>
    </row>
    <row r="43" spans="1:8" x14ac:dyDescent="0.25">
      <c r="A43" s="50"/>
      <c r="B43" s="3" t="s">
        <v>71</v>
      </c>
      <c r="C43" s="8">
        <v>22</v>
      </c>
      <c r="D43" s="8">
        <v>22</v>
      </c>
      <c r="E43" s="12">
        <v>1</v>
      </c>
      <c r="F43" s="8">
        <v>22</v>
      </c>
      <c r="G43" s="12">
        <v>1</v>
      </c>
      <c r="H43" s="13">
        <v>3.8636363636363638</v>
      </c>
    </row>
    <row r="44" spans="1:8" x14ac:dyDescent="0.25">
      <c r="A44" s="50"/>
      <c r="B44" s="3" t="s">
        <v>72</v>
      </c>
      <c r="C44" s="8">
        <v>22</v>
      </c>
      <c r="D44" s="8">
        <v>21</v>
      </c>
      <c r="E44" s="12">
        <v>0.95454545454545459</v>
      </c>
      <c r="F44" s="8">
        <v>21</v>
      </c>
      <c r="G44" s="12">
        <v>0.95454545454545459</v>
      </c>
      <c r="H44" s="13">
        <v>4</v>
      </c>
    </row>
    <row r="45" spans="1:8" x14ac:dyDescent="0.25">
      <c r="A45" s="50"/>
      <c r="B45" s="3" t="s">
        <v>73</v>
      </c>
      <c r="C45" s="8">
        <v>31</v>
      </c>
      <c r="D45" s="8">
        <v>31</v>
      </c>
      <c r="E45" s="12">
        <v>1</v>
      </c>
      <c r="F45" s="8">
        <v>31</v>
      </c>
      <c r="G45" s="12">
        <v>1</v>
      </c>
      <c r="H45" s="13">
        <v>3.9903225806451612</v>
      </c>
    </row>
    <row r="46" spans="1:8" ht="30" x14ac:dyDescent="0.25">
      <c r="A46" s="30"/>
      <c r="B46" s="37" t="s">
        <v>31</v>
      </c>
      <c r="C46" s="11" t="s">
        <v>60</v>
      </c>
      <c r="D46" s="11" t="s">
        <v>61</v>
      </c>
      <c r="E46" s="11" t="s">
        <v>62</v>
      </c>
      <c r="F46" s="11" t="s">
        <v>63</v>
      </c>
      <c r="G46" s="11" t="s">
        <v>32</v>
      </c>
      <c r="H46" s="11" t="s">
        <v>64</v>
      </c>
    </row>
    <row r="47" spans="1:8" x14ac:dyDescent="0.25">
      <c r="A47" s="50" t="s">
        <v>83</v>
      </c>
      <c r="B47" s="3" t="s">
        <v>69</v>
      </c>
      <c r="C47" s="8">
        <v>6</v>
      </c>
      <c r="D47" s="8">
        <v>6</v>
      </c>
      <c r="E47" s="12">
        <v>1</v>
      </c>
      <c r="F47" s="8">
        <v>6</v>
      </c>
      <c r="G47" s="12">
        <v>1</v>
      </c>
      <c r="H47" s="13">
        <v>4</v>
      </c>
    </row>
    <row r="48" spans="1:8" x14ac:dyDescent="0.25">
      <c r="A48" s="50"/>
      <c r="B48" s="3" t="s">
        <v>70</v>
      </c>
      <c r="C48" s="8">
        <v>11</v>
      </c>
      <c r="D48" s="8">
        <v>11</v>
      </c>
      <c r="E48" s="12">
        <v>1</v>
      </c>
      <c r="F48" s="8">
        <v>11</v>
      </c>
      <c r="G48" s="12">
        <v>1</v>
      </c>
      <c r="H48" s="13">
        <v>4</v>
      </c>
    </row>
    <row r="49" spans="1:8" x14ac:dyDescent="0.25">
      <c r="A49" s="50"/>
      <c r="B49" s="3" t="s">
        <v>71</v>
      </c>
      <c r="C49" s="8">
        <v>7</v>
      </c>
      <c r="D49" s="8">
        <v>7</v>
      </c>
      <c r="E49" s="12">
        <v>1</v>
      </c>
      <c r="F49" s="8">
        <v>7</v>
      </c>
      <c r="G49" s="12">
        <v>1</v>
      </c>
      <c r="H49" s="13">
        <v>4</v>
      </c>
    </row>
    <row r="50" spans="1:8" x14ac:dyDescent="0.25">
      <c r="A50" s="50"/>
      <c r="B50" s="3" t="s">
        <v>72</v>
      </c>
      <c r="C50" s="8">
        <v>11</v>
      </c>
      <c r="D50" s="8">
        <v>11</v>
      </c>
      <c r="E50" s="12">
        <v>1</v>
      </c>
      <c r="F50" s="8">
        <v>11</v>
      </c>
      <c r="G50" s="12">
        <v>1</v>
      </c>
      <c r="H50" s="13">
        <v>3.9727272727272727</v>
      </c>
    </row>
    <row r="51" spans="1:8" x14ac:dyDescent="0.25">
      <c r="A51" s="50"/>
      <c r="B51" s="3" t="s">
        <v>73</v>
      </c>
      <c r="C51" s="8">
        <v>15</v>
      </c>
      <c r="D51" s="8">
        <v>14</v>
      </c>
      <c r="E51" s="12">
        <v>0.93333333333333335</v>
      </c>
      <c r="F51" s="8">
        <v>14</v>
      </c>
      <c r="G51" s="12">
        <v>0.93333333333333335</v>
      </c>
      <c r="H51" s="13">
        <v>3.8071428571428569</v>
      </c>
    </row>
  </sheetData>
  <mergeCells count="9">
    <mergeCell ref="A35:A39"/>
    <mergeCell ref="A41:A45"/>
    <mergeCell ref="A47:A51"/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5" x14ac:dyDescent="0.25"/>
  <cols>
    <col min="1" max="1" width="16.28515625" style="24" customWidth="1"/>
    <col min="2" max="2" width="13.7109375" style="28" customWidth="1"/>
    <col min="3" max="4" width="13.7109375" style="10" customWidth="1"/>
    <col min="5" max="5" width="13.7109375" style="44" customWidth="1"/>
    <col min="6" max="6" width="13.7109375" style="10" customWidth="1"/>
    <col min="7" max="7" width="13.7109375" style="44" customWidth="1"/>
    <col min="8" max="8" width="13.7109375" style="45" customWidth="1"/>
  </cols>
  <sheetData>
    <row r="1" spans="1:8" ht="30" x14ac:dyDescent="0.25">
      <c r="A1" s="27" t="s">
        <v>35</v>
      </c>
      <c r="B1" s="4" t="s">
        <v>31</v>
      </c>
      <c r="C1" s="11" t="s">
        <v>60</v>
      </c>
      <c r="D1" s="11" t="s">
        <v>61</v>
      </c>
      <c r="E1" s="11" t="s">
        <v>62</v>
      </c>
      <c r="F1" s="11" t="s">
        <v>63</v>
      </c>
      <c r="G1" s="11" t="s">
        <v>32</v>
      </c>
      <c r="H1" s="11" t="s">
        <v>64</v>
      </c>
    </row>
    <row r="2" spans="1:8" x14ac:dyDescent="0.25">
      <c r="A2" s="50" t="s">
        <v>36</v>
      </c>
      <c r="B2" s="3" t="s">
        <v>69</v>
      </c>
      <c r="C2" s="8">
        <v>239</v>
      </c>
      <c r="D2" s="8">
        <v>233</v>
      </c>
      <c r="E2" s="12">
        <v>0.97489539748953979</v>
      </c>
      <c r="F2" s="8">
        <v>230</v>
      </c>
      <c r="G2" s="39">
        <v>0.96234309623430958</v>
      </c>
      <c r="H2" s="40">
        <v>3.890987124463519</v>
      </c>
    </row>
    <row r="3" spans="1:8" x14ac:dyDescent="0.25">
      <c r="A3" s="50"/>
      <c r="B3" s="3" t="s">
        <v>70</v>
      </c>
      <c r="C3" s="8">
        <v>263</v>
      </c>
      <c r="D3" s="8">
        <v>260</v>
      </c>
      <c r="E3" s="12">
        <v>0.98859315589353614</v>
      </c>
      <c r="F3" s="8">
        <v>258</v>
      </c>
      <c r="G3" s="39">
        <v>0.98098859315589348</v>
      </c>
      <c r="H3" s="40">
        <v>3.9453125</v>
      </c>
    </row>
    <row r="4" spans="1:8" x14ac:dyDescent="0.25">
      <c r="A4" s="50"/>
      <c r="B4" s="3" t="s">
        <v>71</v>
      </c>
      <c r="C4" s="8">
        <v>376</v>
      </c>
      <c r="D4" s="8">
        <v>373</v>
      </c>
      <c r="E4" s="12">
        <v>0.99202127659574468</v>
      </c>
      <c r="F4" s="8">
        <v>367</v>
      </c>
      <c r="G4" s="39">
        <v>0.97606382978723405</v>
      </c>
      <c r="H4" s="40">
        <v>3.8265415549597859</v>
      </c>
    </row>
    <row r="5" spans="1:8" x14ac:dyDescent="0.25">
      <c r="A5" s="50"/>
      <c r="B5" s="3" t="s">
        <v>72</v>
      </c>
      <c r="C5" s="8">
        <v>457</v>
      </c>
      <c r="D5" s="8">
        <v>443</v>
      </c>
      <c r="E5" s="12">
        <v>0.96936542669584247</v>
      </c>
      <c r="F5" s="8">
        <v>436</v>
      </c>
      <c r="G5" s="39">
        <v>0.9540481400437637</v>
      </c>
      <c r="H5" s="40">
        <v>3.890497737556561</v>
      </c>
    </row>
    <row r="6" spans="1:8" x14ac:dyDescent="0.25">
      <c r="A6" s="50"/>
      <c r="B6" s="3" t="s">
        <v>73</v>
      </c>
      <c r="C6" s="8">
        <v>510</v>
      </c>
      <c r="D6" s="8">
        <v>487</v>
      </c>
      <c r="E6" s="12">
        <v>0.95490196078431377</v>
      </c>
      <c r="F6" s="8">
        <v>483</v>
      </c>
      <c r="G6" s="39">
        <v>0.94705882352941173</v>
      </c>
      <c r="H6" s="40">
        <v>3.8796296296296298</v>
      </c>
    </row>
    <row r="7" spans="1:8" x14ac:dyDescent="0.25">
      <c r="A7" s="50" t="s">
        <v>37</v>
      </c>
      <c r="B7" s="3" t="s">
        <v>69</v>
      </c>
      <c r="C7" s="6" t="s">
        <v>9</v>
      </c>
      <c r="D7" s="6" t="s">
        <v>9</v>
      </c>
      <c r="E7" s="41" t="s">
        <v>9</v>
      </c>
      <c r="F7" s="6" t="s">
        <v>9</v>
      </c>
      <c r="G7" s="42" t="s">
        <v>9</v>
      </c>
      <c r="H7" s="43" t="s">
        <v>9</v>
      </c>
    </row>
    <row r="8" spans="1:8" x14ac:dyDescent="0.25">
      <c r="A8" s="50"/>
      <c r="B8" s="3" t="s">
        <v>70</v>
      </c>
      <c r="C8" s="6" t="s">
        <v>9</v>
      </c>
      <c r="D8" s="6" t="s">
        <v>9</v>
      </c>
      <c r="E8" s="41" t="s">
        <v>9</v>
      </c>
      <c r="F8" s="6" t="s">
        <v>9</v>
      </c>
      <c r="G8" s="42" t="s">
        <v>9</v>
      </c>
      <c r="H8" s="43" t="s">
        <v>9</v>
      </c>
    </row>
    <row r="9" spans="1:8" x14ac:dyDescent="0.25">
      <c r="A9" s="50"/>
      <c r="B9" s="3" t="s">
        <v>71</v>
      </c>
      <c r="C9" s="6" t="s">
        <v>9</v>
      </c>
      <c r="D9" s="6" t="s">
        <v>9</v>
      </c>
      <c r="E9" s="41" t="s">
        <v>9</v>
      </c>
      <c r="F9" s="6" t="s">
        <v>9</v>
      </c>
      <c r="G9" s="42" t="s">
        <v>9</v>
      </c>
      <c r="H9" s="43" t="s">
        <v>9</v>
      </c>
    </row>
    <row r="10" spans="1:8" x14ac:dyDescent="0.25">
      <c r="A10" s="50"/>
      <c r="B10" s="3" t="s">
        <v>72</v>
      </c>
      <c r="C10" s="6" t="s">
        <v>9</v>
      </c>
      <c r="D10" s="6" t="s">
        <v>9</v>
      </c>
      <c r="E10" s="41" t="s">
        <v>9</v>
      </c>
      <c r="F10" s="6" t="s">
        <v>9</v>
      </c>
      <c r="G10" s="42" t="s">
        <v>9</v>
      </c>
      <c r="H10" s="43" t="s">
        <v>9</v>
      </c>
    </row>
    <row r="11" spans="1:8" x14ac:dyDescent="0.25">
      <c r="A11" s="50"/>
      <c r="B11" s="3" t="s">
        <v>73</v>
      </c>
      <c r="C11" s="6" t="s">
        <v>9</v>
      </c>
      <c r="D11" s="6" t="s">
        <v>9</v>
      </c>
      <c r="E11" s="41" t="s">
        <v>9</v>
      </c>
      <c r="F11" s="6" t="s">
        <v>9</v>
      </c>
      <c r="G11" s="42" t="s">
        <v>9</v>
      </c>
      <c r="H11" s="43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7" workbookViewId="0">
      <selection activeCell="C57" sqref="C57:H57"/>
    </sheetView>
  </sheetViews>
  <sheetFormatPr defaultRowHeight="15" x14ac:dyDescent="0.25"/>
  <cols>
    <col min="1" max="1" width="14" style="24" customWidth="1"/>
    <col min="2" max="8" width="14" style="10" customWidth="1"/>
  </cols>
  <sheetData>
    <row r="1" spans="1:8" ht="30" x14ac:dyDescent="0.25">
      <c r="A1" s="27" t="s">
        <v>0</v>
      </c>
      <c r="B1" s="2" t="s">
        <v>31</v>
      </c>
      <c r="C1" s="11" t="s">
        <v>60</v>
      </c>
      <c r="D1" s="11" t="s">
        <v>61</v>
      </c>
      <c r="E1" s="11" t="s">
        <v>62</v>
      </c>
      <c r="F1" s="11" t="s">
        <v>63</v>
      </c>
      <c r="G1" s="11" t="s">
        <v>32</v>
      </c>
      <c r="H1" s="11" t="s">
        <v>64</v>
      </c>
    </row>
    <row r="2" spans="1:8" x14ac:dyDescent="0.25">
      <c r="A2" s="50" t="s">
        <v>2</v>
      </c>
      <c r="B2" s="3" t="s">
        <v>69</v>
      </c>
      <c r="C2" s="8">
        <v>145</v>
      </c>
      <c r="D2" s="8">
        <v>142</v>
      </c>
      <c r="E2" s="12">
        <v>0.97931034482758617</v>
      </c>
      <c r="F2" s="8">
        <v>141</v>
      </c>
      <c r="G2" s="12">
        <v>0.97241379310344822</v>
      </c>
      <c r="H2" s="13">
        <v>3.9176056338028165</v>
      </c>
    </row>
    <row r="3" spans="1:8" x14ac:dyDescent="0.25">
      <c r="A3" s="50"/>
      <c r="B3" s="3" t="s">
        <v>70</v>
      </c>
      <c r="C3" s="8">
        <v>160</v>
      </c>
      <c r="D3" s="8">
        <v>157</v>
      </c>
      <c r="E3" s="12">
        <v>0.98124999999999996</v>
      </c>
      <c r="F3" s="8">
        <v>155</v>
      </c>
      <c r="G3" s="12">
        <v>0.96875</v>
      </c>
      <c r="H3" s="13">
        <v>3.9483870967741934</v>
      </c>
    </row>
    <row r="4" spans="1:8" x14ac:dyDescent="0.25">
      <c r="A4" s="50"/>
      <c r="B4" s="3" t="s">
        <v>71</v>
      </c>
      <c r="C4" s="8">
        <v>233</v>
      </c>
      <c r="D4" s="8">
        <v>233</v>
      </c>
      <c r="E4" s="12">
        <v>1</v>
      </c>
      <c r="F4" s="8">
        <v>229</v>
      </c>
      <c r="G4" s="12">
        <v>0.98283261802575106</v>
      </c>
      <c r="H4" s="13">
        <v>3.8025751072961373</v>
      </c>
    </row>
    <row r="5" spans="1:8" x14ac:dyDescent="0.25">
      <c r="A5" s="50"/>
      <c r="B5" s="3" t="s">
        <v>72</v>
      </c>
      <c r="C5" s="8">
        <v>283</v>
      </c>
      <c r="D5" s="8">
        <v>278</v>
      </c>
      <c r="E5" s="12">
        <v>0.98233215547703179</v>
      </c>
      <c r="F5" s="8">
        <v>277</v>
      </c>
      <c r="G5" s="12">
        <v>0.97879858657243812</v>
      </c>
      <c r="H5" s="13">
        <v>3.9431654676258994</v>
      </c>
    </row>
    <row r="6" spans="1:8" x14ac:dyDescent="0.25">
      <c r="A6" s="50"/>
      <c r="B6" s="3" t="s">
        <v>73</v>
      </c>
      <c r="C6" s="8">
        <v>312</v>
      </c>
      <c r="D6" s="8">
        <v>302</v>
      </c>
      <c r="E6" s="12">
        <v>0.96794871794871795</v>
      </c>
      <c r="F6" s="8">
        <v>298</v>
      </c>
      <c r="G6" s="12">
        <v>0.95512820512820518</v>
      </c>
      <c r="H6" s="13">
        <v>3.8867109634551493</v>
      </c>
    </row>
    <row r="7" spans="1:8" x14ac:dyDescent="0.25">
      <c r="A7" s="50" t="s">
        <v>3</v>
      </c>
      <c r="B7" s="3" t="s">
        <v>69</v>
      </c>
      <c r="C7" s="14">
        <v>92</v>
      </c>
      <c r="D7" s="14">
        <v>89</v>
      </c>
      <c r="E7" s="12">
        <v>0.96739130434782605</v>
      </c>
      <c r="F7" s="14">
        <v>87</v>
      </c>
      <c r="G7" s="12">
        <v>0.94565217391304346</v>
      </c>
      <c r="H7" s="15">
        <v>3.8460674157303374</v>
      </c>
    </row>
    <row r="8" spans="1:8" x14ac:dyDescent="0.25">
      <c r="A8" s="50"/>
      <c r="B8" s="3" t="s">
        <v>70</v>
      </c>
      <c r="C8" s="8">
        <v>97</v>
      </c>
      <c r="D8" s="8">
        <v>97</v>
      </c>
      <c r="E8" s="12">
        <v>1</v>
      </c>
      <c r="F8" s="8">
        <v>97</v>
      </c>
      <c r="G8" s="12">
        <v>1</v>
      </c>
      <c r="H8" s="13">
        <v>3.9473684210526314</v>
      </c>
    </row>
    <row r="9" spans="1:8" x14ac:dyDescent="0.25">
      <c r="A9" s="50"/>
      <c r="B9" s="3" t="s">
        <v>71</v>
      </c>
      <c r="C9" s="14">
        <v>140</v>
      </c>
      <c r="D9" s="14">
        <v>137</v>
      </c>
      <c r="E9" s="12">
        <v>0.97857142857142854</v>
      </c>
      <c r="F9" s="14">
        <v>135</v>
      </c>
      <c r="G9" s="12">
        <v>0.9642857142857143</v>
      </c>
      <c r="H9" s="15">
        <v>3.8635036496350361</v>
      </c>
    </row>
    <row r="10" spans="1:8" x14ac:dyDescent="0.25">
      <c r="A10" s="50"/>
      <c r="B10" s="3" t="s">
        <v>72</v>
      </c>
      <c r="C10" s="8">
        <v>171</v>
      </c>
      <c r="D10" s="8">
        <v>162</v>
      </c>
      <c r="E10" s="12">
        <v>0.94736842105263153</v>
      </c>
      <c r="F10" s="8">
        <v>156</v>
      </c>
      <c r="G10" s="12">
        <v>0.91228070175438591</v>
      </c>
      <c r="H10" s="13">
        <v>3.7975155279503108</v>
      </c>
    </row>
    <row r="11" spans="1:8" x14ac:dyDescent="0.25">
      <c r="A11" s="50"/>
      <c r="B11" s="3" t="s">
        <v>73</v>
      </c>
      <c r="C11" s="8">
        <v>193</v>
      </c>
      <c r="D11" s="8">
        <v>180</v>
      </c>
      <c r="E11" s="12">
        <v>0.93264248704663211</v>
      </c>
      <c r="F11" s="8">
        <v>180</v>
      </c>
      <c r="G11" s="12">
        <v>0.93264248704663211</v>
      </c>
      <c r="H11" s="13">
        <v>3.8644444444444441</v>
      </c>
    </row>
    <row r="12" spans="1:8" ht="30" x14ac:dyDescent="0.25">
      <c r="A12" s="27" t="s">
        <v>38</v>
      </c>
      <c r="B12" s="2" t="s">
        <v>31</v>
      </c>
      <c r="C12" s="11" t="s">
        <v>60</v>
      </c>
      <c r="D12" s="11" t="s">
        <v>61</v>
      </c>
      <c r="E12" s="11" t="s">
        <v>62</v>
      </c>
      <c r="F12" s="11" t="s">
        <v>63</v>
      </c>
      <c r="G12" s="11" t="s">
        <v>32</v>
      </c>
      <c r="H12" s="11" t="s">
        <v>64</v>
      </c>
    </row>
    <row r="13" spans="1:8" x14ac:dyDescent="0.25">
      <c r="A13" s="55" t="s">
        <v>39</v>
      </c>
      <c r="B13" s="3" t="s">
        <v>69</v>
      </c>
      <c r="C13" s="8">
        <v>3</v>
      </c>
      <c r="D13" s="8">
        <v>2</v>
      </c>
      <c r="E13" s="12">
        <v>0.66666666666666663</v>
      </c>
      <c r="F13" s="8">
        <v>2</v>
      </c>
      <c r="G13" s="12">
        <v>0.66666666666666663</v>
      </c>
      <c r="H13" s="13">
        <v>4</v>
      </c>
    </row>
    <row r="14" spans="1:8" x14ac:dyDescent="0.25">
      <c r="A14" s="56"/>
      <c r="B14" s="3" t="s">
        <v>70</v>
      </c>
      <c r="C14" s="8">
        <v>2</v>
      </c>
      <c r="D14" s="8">
        <v>2</v>
      </c>
      <c r="E14" s="12">
        <v>1</v>
      </c>
      <c r="F14" s="8">
        <v>2</v>
      </c>
      <c r="G14" s="12">
        <v>1</v>
      </c>
      <c r="H14" s="13">
        <v>4</v>
      </c>
    </row>
    <row r="15" spans="1:8" x14ac:dyDescent="0.25">
      <c r="A15" s="56"/>
      <c r="B15" s="3" t="s">
        <v>71</v>
      </c>
      <c r="C15" s="8">
        <v>1</v>
      </c>
      <c r="D15" s="8">
        <v>1</v>
      </c>
      <c r="E15" s="12">
        <v>1</v>
      </c>
      <c r="F15" s="8">
        <v>0</v>
      </c>
      <c r="G15" s="12">
        <v>0</v>
      </c>
      <c r="H15" s="13">
        <v>0</v>
      </c>
    </row>
    <row r="16" spans="1:8" x14ac:dyDescent="0.25">
      <c r="A16" s="56"/>
      <c r="B16" s="3" t="s">
        <v>72</v>
      </c>
      <c r="C16" s="8">
        <v>2</v>
      </c>
      <c r="D16" s="8">
        <v>2</v>
      </c>
      <c r="E16" s="12">
        <v>1</v>
      </c>
      <c r="F16" s="8">
        <v>2</v>
      </c>
      <c r="G16" s="12">
        <v>1</v>
      </c>
      <c r="H16" s="13">
        <v>3.85</v>
      </c>
    </row>
    <row r="17" spans="1:8" x14ac:dyDescent="0.25">
      <c r="A17" s="57"/>
      <c r="B17" s="3" t="s">
        <v>73</v>
      </c>
      <c r="C17" s="8">
        <v>2</v>
      </c>
      <c r="D17" s="8">
        <v>2</v>
      </c>
      <c r="E17" s="12">
        <v>1</v>
      </c>
      <c r="F17" s="8">
        <v>1</v>
      </c>
      <c r="G17" s="12">
        <v>0.5</v>
      </c>
      <c r="H17" s="13">
        <v>1</v>
      </c>
    </row>
    <row r="18" spans="1:8" x14ac:dyDescent="0.25">
      <c r="A18" s="58" t="s">
        <v>40</v>
      </c>
      <c r="B18" s="3" t="s">
        <v>69</v>
      </c>
      <c r="C18" s="14" t="s">
        <v>9</v>
      </c>
      <c r="D18" s="14" t="s">
        <v>9</v>
      </c>
      <c r="E18" s="12" t="s">
        <v>9</v>
      </c>
      <c r="F18" s="14" t="s">
        <v>9</v>
      </c>
      <c r="G18" s="12" t="s">
        <v>9</v>
      </c>
      <c r="H18" s="15" t="s">
        <v>9</v>
      </c>
    </row>
    <row r="19" spans="1:8" x14ac:dyDescent="0.25">
      <c r="A19" s="58"/>
      <c r="B19" s="3" t="s">
        <v>70</v>
      </c>
      <c r="C19" s="8" t="s">
        <v>9</v>
      </c>
      <c r="D19" s="8" t="s">
        <v>9</v>
      </c>
      <c r="E19" s="12" t="s">
        <v>9</v>
      </c>
      <c r="F19" s="8" t="s">
        <v>9</v>
      </c>
      <c r="G19" s="12" t="s">
        <v>9</v>
      </c>
      <c r="H19" s="13" t="s">
        <v>9</v>
      </c>
    </row>
    <row r="20" spans="1:8" x14ac:dyDescent="0.25">
      <c r="A20" s="58"/>
      <c r="B20" s="3" t="s">
        <v>71</v>
      </c>
      <c r="C20" s="14" t="s">
        <v>9</v>
      </c>
      <c r="D20" s="14" t="s">
        <v>9</v>
      </c>
      <c r="E20" s="12" t="s">
        <v>9</v>
      </c>
      <c r="F20" s="14" t="s">
        <v>9</v>
      </c>
      <c r="G20" s="12" t="s">
        <v>9</v>
      </c>
      <c r="H20" s="15" t="s">
        <v>9</v>
      </c>
    </row>
    <row r="21" spans="1:8" x14ac:dyDescent="0.25">
      <c r="A21" s="58"/>
      <c r="B21" s="3" t="s">
        <v>72</v>
      </c>
      <c r="C21" s="8" t="s">
        <v>9</v>
      </c>
      <c r="D21" s="8" t="s">
        <v>9</v>
      </c>
      <c r="E21" s="12" t="s">
        <v>9</v>
      </c>
      <c r="F21" s="8" t="s">
        <v>9</v>
      </c>
      <c r="G21" s="12" t="s">
        <v>9</v>
      </c>
      <c r="H21" s="13" t="s">
        <v>9</v>
      </c>
    </row>
    <row r="22" spans="1:8" x14ac:dyDescent="0.25">
      <c r="A22" s="58"/>
      <c r="B22" s="3" t="s">
        <v>73</v>
      </c>
      <c r="C22" s="8" t="s">
        <v>9</v>
      </c>
      <c r="D22" s="8" t="s">
        <v>9</v>
      </c>
      <c r="E22" s="12" t="s">
        <v>9</v>
      </c>
      <c r="F22" s="8" t="s">
        <v>9</v>
      </c>
      <c r="G22" s="12" t="s">
        <v>9</v>
      </c>
      <c r="H22" s="13" t="s">
        <v>9</v>
      </c>
    </row>
    <row r="23" spans="1:8" x14ac:dyDescent="0.25">
      <c r="A23" s="50" t="s">
        <v>10</v>
      </c>
      <c r="B23" s="3" t="s">
        <v>69</v>
      </c>
      <c r="C23" s="8">
        <v>18</v>
      </c>
      <c r="D23" s="8">
        <v>18</v>
      </c>
      <c r="E23" s="12">
        <v>1</v>
      </c>
      <c r="F23" s="8">
        <v>18</v>
      </c>
      <c r="G23" s="12">
        <v>1</v>
      </c>
      <c r="H23" s="13">
        <v>3.9444444444444446</v>
      </c>
    </row>
    <row r="24" spans="1:8" x14ac:dyDescent="0.25">
      <c r="A24" s="50"/>
      <c r="B24" s="3" t="s">
        <v>70</v>
      </c>
      <c r="C24" s="8">
        <v>15</v>
      </c>
      <c r="D24" s="8">
        <v>15</v>
      </c>
      <c r="E24" s="12">
        <v>1</v>
      </c>
      <c r="F24" s="8">
        <v>15</v>
      </c>
      <c r="G24" s="12">
        <v>1</v>
      </c>
      <c r="H24" s="13">
        <v>3.9333333333333331</v>
      </c>
    </row>
    <row r="25" spans="1:8" x14ac:dyDescent="0.25">
      <c r="A25" s="50"/>
      <c r="B25" s="3" t="s">
        <v>71</v>
      </c>
      <c r="C25" s="8">
        <v>18</v>
      </c>
      <c r="D25" s="8">
        <v>18</v>
      </c>
      <c r="E25" s="12">
        <v>1</v>
      </c>
      <c r="F25" s="8">
        <v>18</v>
      </c>
      <c r="G25" s="12">
        <v>1</v>
      </c>
      <c r="H25" s="13">
        <v>3.6111111111111112</v>
      </c>
    </row>
    <row r="26" spans="1:8" x14ac:dyDescent="0.25">
      <c r="A26" s="50"/>
      <c r="B26" s="3" t="s">
        <v>72</v>
      </c>
      <c r="C26" s="8">
        <v>19</v>
      </c>
      <c r="D26" s="8">
        <v>19</v>
      </c>
      <c r="E26" s="12">
        <v>1</v>
      </c>
      <c r="F26" s="8">
        <v>19</v>
      </c>
      <c r="G26" s="12">
        <v>1</v>
      </c>
      <c r="H26" s="13">
        <v>4</v>
      </c>
    </row>
    <row r="27" spans="1:8" x14ac:dyDescent="0.25">
      <c r="A27" s="50"/>
      <c r="B27" s="3" t="s">
        <v>73</v>
      </c>
      <c r="C27" s="8">
        <v>16</v>
      </c>
      <c r="D27" s="8">
        <v>15</v>
      </c>
      <c r="E27" s="12">
        <v>0.9375</v>
      </c>
      <c r="F27" s="8">
        <v>15</v>
      </c>
      <c r="G27" s="12">
        <v>0.9375</v>
      </c>
      <c r="H27" s="13">
        <v>3.9333333333333331</v>
      </c>
    </row>
    <row r="28" spans="1:8" x14ac:dyDescent="0.25">
      <c r="A28" s="50" t="s">
        <v>11</v>
      </c>
      <c r="B28" s="3" t="s">
        <v>69</v>
      </c>
      <c r="C28" s="14">
        <v>1</v>
      </c>
      <c r="D28" s="14">
        <v>1</v>
      </c>
      <c r="E28" s="12">
        <v>1</v>
      </c>
      <c r="F28" s="14">
        <v>1</v>
      </c>
      <c r="G28" s="12">
        <v>1</v>
      </c>
      <c r="H28" s="15">
        <v>4</v>
      </c>
    </row>
    <row r="29" spans="1:8" x14ac:dyDescent="0.25">
      <c r="A29" s="50"/>
      <c r="B29" s="3" t="s">
        <v>70</v>
      </c>
      <c r="C29" s="8" t="s">
        <v>9</v>
      </c>
      <c r="D29" s="8" t="s">
        <v>9</v>
      </c>
      <c r="E29" s="12" t="s">
        <v>9</v>
      </c>
      <c r="F29" s="8" t="s">
        <v>9</v>
      </c>
      <c r="G29" s="12" t="s">
        <v>9</v>
      </c>
      <c r="H29" s="13" t="s">
        <v>9</v>
      </c>
    </row>
    <row r="30" spans="1:8" x14ac:dyDescent="0.25">
      <c r="A30" s="50"/>
      <c r="B30" s="3" t="s">
        <v>71</v>
      </c>
      <c r="C30" s="14">
        <v>1</v>
      </c>
      <c r="D30" s="14">
        <v>1</v>
      </c>
      <c r="E30" s="12">
        <v>1</v>
      </c>
      <c r="F30" s="14">
        <v>1</v>
      </c>
      <c r="G30" s="12">
        <v>1</v>
      </c>
      <c r="H30" s="15">
        <v>4</v>
      </c>
    </row>
    <row r="31" spans="1:8" x14ac:dyDescent="0.25">
      <c r="A31" s="50"/>
      <c r="B31" s="3" t="s">
        <v>72</v>
      </c>
      <c r="C31" s="8" t="s">
        <v>9</v>
      </c>
      <c r="D31" s="8" t="s">
        <v>9</v>
      </c>
      <c r="E31" s="12" t="s">
        <v>9</v>
      </c>
      <c r="F31" s="8" t="s">
        <v>9</v>
      </c>
      <c r="G31" s="12" t="s">
        <v>9</v>
      </c>
      <c r="H31" s="13" t="s">
        <v>9</v>
      </c>
    </row>
    <row r="32" spans="1:8" x14ac:dyDescent="0.25">
      <c r="A32" s="50"/>
      <c r="B32" s="3" t="s">
        <v>73</v>
      </c>
      <c r="C32" s="8" t="s">
        <v>9</v>
      </c>
      <c r="D32" s="8" t="s">
        <v>9</v>
      </c>
      <c r="E32" s="12" t="s">
        <v>9</v>
      </c>
      <c r="F32" s="8" t="s">
        <v>9</v>
      </c>
      <c r="G32" s="12" t="s">
        <v>9</v>
      </c>
      <c r="H32" s="13" t="s">
        <v>9</v>
      </c>
    </row>
    <row r="33" spans="1:8" x14ac:dyDescent="0.25">
      <c r="A33" s="50" t="s">
        <v>12</v>
      </c>
      <c r="B33" s="3" t="s">
        <v>69</v>
      </c>
      <c r="C33" s="8">
        <v>12</v>
      </c>
      <c r="D33" s="8">
        <v>10</v>
      </c>
      <c r="E33" s="12">
        <v>0.83333333333333337</v>
      </c>
      <c r="F33" s="8">
        <v>10</v>
      </c>
      <c r="G33" s="12">
        <v>0.83333333333333337</v>
      </c>
      <c r="H33" s="13">
        <v>3.7600000000000002</v>
      </c>
    </row>
    <row r="34" spans="1:8" x14ac:dyDescent="0.25">
      <c r="A34" s="50"/>
      <c r="B34" s="3" t="s">
        <v>70</v>
      </c>
      <c r="C34" s="8">
        <v>8</v>
      </c>
      <c r="D34" s="8">
        <v>8</v>
      </c>
      <c r="E34" s="12">
        <v>1</v>
      </c>
      <c r="F34" s="8">
        <v>8</v>
      </c>
      <c r="G34" s="12">
        <v>1</v>
      </c>
      <c r="H34" s="13">
        <v>3.7142857142857144</v>
      </c>
    </row>
    <row r="35" spans="1:8" x14ac:dyDescent="0.25">
      <c r="A35" s="50"/>
      <c r="B35" s="3" t="s">
        <v>71</v>
      </c>
      <c r="C35" s="8">
        <v>10</v>
      </c>
      <c r="D35" s="8">
        <v>10</v>
      </c>
      <c r="E35" s="12">
        <v>1</v>
      </c>
      <c r="F35" s="8">
        <v>10</v>
      </c>
      <c r="G35" s="12">
        <v>1</v>
      </c>
      <c r="H35" s="13">
        <v>3.8</v>
      </c>
    </row>
    <row r="36" spans="1:8" x14ac:dyDescent="0.25">
      <c r="A36" s="50"/>
      <c r="B36" s="3" t="s">
        <v>72</v>
      </c>
      <c r="C36" s="8">
        <v>13</v>
      </c>
      <c r="D36" s="8">
        <v>11</v>
      </c>
      <c r="E36" s="12">
        <v>0.84615384615384615</v>
      </c>
      <c r="F36" s="8">
        <v>10</v>
      </c>
      <c r="G36" s="12">
        <v>0.76923076923076927</v>
      </c>
      <c r="H36" s="13">
        <v>3.4818181818181819</v>
      </c>
    </row>
    <row r="37" spans="1:8" x14ac:dyDescent="0.25">
      <c r="A37" s="50"/>
      <c r="B37" s="3" t="s">
        <v>73</v>
      </c>
      <c r="C37" s="8">
        <v>19</v>
      </c>
      <c r="D37" s="8">
        <v>18</v>
      </c>
      <c r="E37" s="12">
        <v>0.94736842105263153</v>
      </c>
      <c r="F37" s="8">
        <v>18</v>
      </c>
      <c r="G37" s="12">
        <v>0.94736842105263153</v>
      </c>
      <c r="H37" s="13">
        <v>3.8333333333333335</v>
      </c>
    </row>
    <row r="38" spans="1:8" x14ac:dyDescent="0.25">
      <c r="A38" s="50" t="s">
        <v>13</v>
      </c>
      <c r="B38" s="3" t="s">
        <v>69</v>
      </c>
      <c r="C38" s="14">
        <v>2</v>
      </c>
      <c r="D38" s="14">
        <v>2</v>
      </c>
      <c r="E38" s="12">
        <v>1</v>
      </c>
      <c r="F38" s="14">
        <v>2</v>
      </c>
      <c r="G38" s="12">
        <v>1</v>
      </c>
      <c r="H38" s="15">
        <v>4</v>
      </c>
    </row>
    <row r="39" spans="1:8" x14ac:dyDescent="0.25">
      <c r="A39" s="50"/>
      <c r="B39" s="3" t="s">
        <v>70</v>
      </c>
      <c r="C39" s="8">
        <v>1</v>
      </c>
      <c r="D39" s="8">
        <v>1</v>
      </c>
      <c r="E39" s="12">
        <v>1</v>
      </c>
      <c r="F39" s="8">
        <v>1</v>
      </c>
      <c r="G39" s="12">
        <v>1</v>
      </c>
      <c r="H39" s="13">
        <v>4</v>
      </c>
    </row>
    <row r="40" spans="1:8" x14ac:dyDescent="0.25">
      <c r="A40" s="50"/>
      <c r="B40" s="3" t="s">
        <v>71</v>
      </c>
      <c r="C40" s="14">
        <v>2</v>
      </c>
      <c r="D40" s="14">
        <v>2</v>
      </c>
      <c r="E40" s="12">
        <v>1</v>
      </c>
      <c r="F40" s="14">
        <v>2</v>
      </c>
      <c r="G40" s="12">
        <v>1</v>
      </c>
      <c r="H40" s="15">
        <v>4</v>
      </c>
    </row>
    <row r="41" spans="1:8" x14ac:dyDescent="0.25">
      <c r="A41" s="50"/>
      <c r="B41" s="3" t="s">
        <v>72</v>
      </c>
      <c r="C41" s="8" t="s">
        <v>9</v>
      </c>
      <c r="D41" s="8" t="s">
        <v>9</v>
      </c>
      <c r="E41" s="12" t="s">
        <v>9</v>
      </c>
      <c r="F41" s="8" t="s">
        <v>9</v>
      </c>
      <c r="G41" s="12" t="s">
        <v>9</v>
      </c>
      <c r="H41" s="13" t="s">
        <v>9</v>
      </c>
    </row>
    <row r="42" spans="1:8" x14ac:dyDescent="0.25">
      <c r="A42" s="50"/>
      <c r="B42" s="3" t="s">
        <v>73</v>
      </c>
      <c r="C42" s="8" t="s">
        <v>9</v>
      </c>
      <c r="D42" s="8" t="s">
        <v>9</v>
      </c>
      <c r="E42" s="12" t="s">
        <v>9</v>
      </c>
      <c r="F42" s="8" t="s">
        <v>9</v>
      </c>
      <c r="G42" s="12" t="s">
        <v>9</v>
      </c>
      <c r="H42" s="13" t="s">
        <v>9</v>
      </c>
    </row>
    <row r="43" spans="1:8" x14ac:dyDescent="0.25">
      <c r="A43" s="58" t="s">
        <v>41</v>
      </c>
      <c r="B43" s="3" t="s">
        <v>69</v>
      </c>
      <c r="C43" s="8">
        <v>162</v>
      </c>
      <c r="D43" s="8">
        <v>160</v>
      </c>
      <c r="E43" s="12">
        <v>0.98765432098765427</v>
      </c>
      <c r="F43" s="8">
        <v>158</v>
      </c>
      <c r="G43" s="12">
        <v>0.97530864197530864</v>
      </c>
      <c r="H43" s="13">
        <v>3.9</v>
      </c>
    </row>
    <row r="44" spans="1:8" x14ac:dyDescent="0.25">
      <c r="A44" s="58"/>
      <c r="B44" s="3" t="s">
        <v>70</v>
      </c>
      <c r="C44" s="8">
        <v>196</v>
      </c>
      <c r="D44" s="8">
        <v>194</v>
      </c>
      <c r="E44" s="12">
        <v>0.98979591836734693</v>
      </c>
      <c r="F44" s="8">
        <v>194</v>
      </c>
      <c r="G44" s="12">
        <v>0.98979591836734693</v>
      </c>
      <c r="H44" s="13">
        <v>3.9689119170984455</v>
      </c>
    </row>
    <row r="45" spans="1:8" x14ac:dyDescent="0.25">
      <c r="A45" s="58"/>
      <c r="B45" s="3" t="s">
        <v>71</v>
      </c>
      <c r="C45" s="8">
        <v>301</v>
      </c>
      <c r="D45" s="8">
        <v>300</v>
      </c>
      <c r="E45" s="12">
        <v>0.99667774086378735</v>
      </c>
      <c r="F45" s="8">
        <v>297</v>
      </c>
      <c r="G45" s="12">
        <v>0.98671096345514953</v>
      </c>
      <c r="H45" s="13">
        <v>3.8643333333333336</v>
      </c>
    </row>
    <row r="46" spans="1:8" x14ac:dyDescent="0.25">
      <c r="A46" s="58"/>
      <c r="B46" s="3" t="s">
        <v>72</v>
      </c>
      <c r="C46" s="8">
        <v>373</v>
      </c>
      <c r="D46" s="8">
        <v>361</v>
      </c>
      <c r="E46" s="12">
        <v>0.96782841823056298</v>
      </c>
      <c r="F46" s="8">
        <v>357</v>
      </c>
      <c r="G46" s="12">
        <v>0.95710455764075064</v>
      </c>
      <c r="H46" s="13">
        <v>3.9091666666666667</v>
      </c>
    </row>
    <row r="47" spans="1:8" x14ac:dyDescent="0.25">
      <c r="A47" s="58"/>
      <c r="B47" s="3" t="s">
        <v>73</v>
      </c>
      <c r="C47" s="8">
        <v>413</v>
      </c>
      <c r="D47" s="8">
        <v>395</v>
      </c>
      <c r="E47" s="12">
        <v>0.95641646489104115</v>
      </c>
      <c r="F47" s="8">
        <v>392</v>
      </c>
      <c r="G47" s="12">
        <v>0.94915254237288138</v>
      </c>
      <c r="H47" s="13">
        <v>3.8819796954314723</v>
      </c>
    </row>
    <row r="48" spans="1:8" x14ac:dyDescent="0.25">
      <c r="A48" s="58" t="s">
        <v>42</v>
      </c>
      <c r="B48" s="3" t="s">
        <v>69</v>
      </c>
      <c r="C48" s="8">
        <v>26</v>
      </c>
      <c r="D48" s="8">
        <v>25</v>
      </c>
      <c r="E48" s="12">
        <v>0.96153846153846156</v>
      </c>
      <c r="F48" s="8">
        <v>25</v>
      </c>
      <c r="G48" s="12">
        <v>0.96153846153846156</v>
      </c>
      <c r="H48" s="13">
        <v>3.92</v>
      </c>
    </row>
    <row r="49" spans="1:8" x14ac:dyDescent="0.25">
      <c r="A49" s="58"/>
      <c r="B49" s="3" t="s">
        <v>70</v>
      </c>
      <c r="C49" s="8">
        <v>29</v>
      </c>
      <c r="D49" s="8">
        <v>28</v>
      </c>
      <c r="E49" s="12">
        <v>0.96551724137931039</v>
      </c>
      <c r="F49" s="8">
        <v>27</v>
      </c>
      <c r="G49" s="12">
        <v>0.93103448275862066</v>
      </c>
      <c r="H49" s="13">
        <v>3.9629629629629628</v>
      </c>
    </row>
    <row r="50" spans="1:8" x14ac:dyDescent="0.25">
      <c r="A50" s="58"/>
      <c r="B50" s="3" t="s">
        <v>71</v>
      </c>
      <c r="C50" s="8">
        <v>31</v>
      </c>
      <c r="D50" s="8">
        <v>29</v>
      </c>
      <c r="E50" s="12">
        <v>0.93548387096774188</v>
      </c>
      <c r="F50" s="8">
        <v>28</v>
      </c>
      <c r="G50" s="12">
        <v>0.90322580645161288</v>
      </c>
      <c r="H50" s="13">
        <v>3.7931034482758621</v>
      </c>
    </row>
    <row r="51" spans="1:8" x14ac:dyDescent="0.25">
      <c r="A51" s="58"/>
      <c r="B51" s="3" t="s">
        <v>72</v>
      </c>
      <c r="C51" s="8">
        <v>41</v>
      </c>
      <c r="D51" s="8">
        <v>41</v>
      </c>
      <c r="E51" s="12">
        <v>1</v>
      </c>
      <c r="F51" s="8">
        <v>40</v>
      </c>
      <c r="G51" s="12">
        <v>0.97560975609756095</v>
      </c>
      <c r="H51" s="13">
        <v>3.8609756097560974</v>
      </c>
    </row>
    <row r="52" spans="1:8" x14ac:dyDescent="0.25">
      <c r="A52" s="58"/>
      <c r="B52" s="3" t="s">
        <v>73</v>
      </c>
      <c r="C52" s="14">
        <v>55</v>
      </c>
      <c r="D52" s="14">
        <v>52</v>
      </c>
      <c r="E52" s="12">
        <v>0.94545454545454544</v>
      </c>
      <c r="F52" s="14">
        <v>52</v>
      </c>
      <c r="G52" s="12">
        <v>0.94545454545454544</v>
      </c>
      <c r="H52" s="15">
        <v>3.9615384615384617</v>
      </c>
    </row>
    <row r="53" spans="1:8" x14ac:dyDescent="0.25">
      <c r="A53" s="58" t="s">
        <v>43</v>
      </c>
      <c r="B53" s="3" t="s">
        <v>69</v>
      </c>
      <c r="C53" s="8">
        <v>15</v>
      </c>
      <c r="D53" s="8">
        <v>15</v>
      </c>
      <c r="E53" s="12">
        <v>1</v>
      </c>
      <c r="F53" s="8">
        <v>14</v>
      </c>
      <c r="G53" s="12">
        <v>0.93333333333333335</v>
      </c>
      <c r="H53" s="13">
        <v>3.7333333333333334</v>
      </c>
    </row>
    <row r="54" spans="1:8" x14ac:dyDescent="0.25">
      <c r="A54" s="58"/>
      <c r="B54" s="3" t="s">
        <v>70</v>
      </c>
      <c r="C54" s="14">
        <v>12</v>
      </c>
      <c r="D54" s="14">
        <v>12</v>
      </c>
      <c r="E54" s="12">
        <v>1</v>
      </c>
      <c r="F54" s="14">
        <v>11</v>
      </c>
      <c r="G54" s="12">
        <v>0.91666666666666663</v>
      </c>
      <c r="H54" s="15">
        <v>3.6363636363636362</v>
      </c>
    </row>
    <row r="55" spans="1:8" x14ac:dyDescent="0.25">
      <c r="A55" s="58"/>
      <c r="B55" s="3" t="s">
        <v>71</v>
      </c>
      <c r="C55" s="8">
        <v>12</v>
      </c>
      <c r="D55" s="8">
        <v>12</v>
      </c>
      <c r="E55" s="12">
        <v>1</v>
      </c>
      <c r="F55" s="8">
        <v>11</v>
      </c>
      <c r="G55" s="12">
        <v>0.91666666666666663</v>
      </c>
      <c r="H55" s="13">
        <v>3.5833333333333335</v>
      </c>
    </row>
    <row r="56" spans="1:8" x14ac:dyDescent="0.25">
      <c r="A56" s="58"/>
      <c r="B56" s="3" t="s">
        <v>72</v>
      </c>
      <c r="C56" s="8">
        <v>9</v>
      </c>
      <c r="D56" s="8">
        <v>9</v>
      </c>
      <c r="E56" s="12">
        <v>1</v>
      </c>
      <c r="F56" s="8">
        <v>8</v>
      </c>
      <c r="G56" s="12">
        <v>0.88888888888888884</v>
      </c>
      <c r="H56" s="13">
        <v>3.5555555555555554</v>
      </c>
    </row>
    <row r="57" spans="1:8" x14ac:dyDescent="0.25">
      <c r="A57" s="58"/>
      <c r="B57" s="3" t="s">
        <v>73</v>
      </c>
      <c r="C57" s="8">
        <v>5</v>
      </c>
      <c r="D57" s="8">
        <v>5</v>
      </c>
      <c r="E57" s="12">
        <v>1</v>
      </c>
      <c r="F57" s="8">
        <v>5</v>
      </c>
      <c r="G57" s="12">
        <v>1</v>
      </c>
      <c r="H57" s="13">
        <v>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6" sqref="F6"/>
    </sheetView>
  </sheetViews>
  <sheetFormatPr defaultRowHeight="15" x14ac:dyDescent="0.25"/>
  <cols>
    <col min="1" max="1" width="23.28515625" customWidth="1"/>
  </cols>
  <sheetData>
    <row r="1" spans="1:6" x14ac:dyDescent="0.25">
      <c r="A1" s="59" t="s">
        <v>34</v>
      </c>
      <c r="B1" s="60"/>
      <c r="C1" s="60"/>
      <c r="D1" s="60"/>
      <c r="E1" s="60"/>
      <c r="F1" s="60"/>
    </row>
    <row r="2" spans="1:6" x14ac:dyDescent="0.25">
      <c r="A2" s="61" t="s">
        <v>65</v>
      </c>
      <c r="B2" s="49" t="s">
        <v>66</v>
      </c>
      <c r="C2" s="49"/>
      <c r="D2" s="49"/>
      <c r="E2" s="49"/>
      <c r="F2" s="49"/>
    </row>
    <row r="3" spans="1:6" x14ac:dyDescent="0.25">
      <c r="A3" s="61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</row>
    <row r="4" spans="1:6" x14ac:dyDescent="0.25">
      <c r="A4" s="25" t="s">
        <v>67</v>
      </c>
      <c r="B4" s="26" t="s">
        <v>9</v>
      </c>
      <c r="C4" s="26" t="s">
        <v>9</v>
      </c>
      <c r="D4" s="26" t="s">
        <v>9</v>
      </c>
      <c r="E4" s="26" t="s">
        <v>9</v>
      </c>
      <c r="F4" s="26" t="s">
        <v>9</v>
      </c>
    </row>
    <row r="5" spans="1:6" x14ac:dyDescent="0.25">
      <c r="A5" s="25" t="s">
        <v>59</v>
      </c>
      <c r="B5" s="1">
        <v>0</v>
      </c>
      <c r="C5" s="1">
        <v>0</v>
      </c>
      <c r="D5" s="1">
        <v>0</v>
      </c>
      <c r="E5" s="1">
        <v>0</v>
      </c>
      <c r="F5" s="1">
        <v>3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6" sqref="B6:K6"/>
    </sheetView>
  </sheetViews>
  <sheetFormatPr defaultRowHeight="15" x14ac:dyDescent="0.25"/>
  <cols>
    <col min="1" max="1" width="15.42578125" style="24" customWidth="1"/>
    <col min="2" max="11" width="11.7109375" style="10" customWidth="1"/>
  </cols>
  <sheetData>
    <row r="1" spans="1:11" ht="45" x14ac:dyDescent="0.25">
      <c r="A1" s="22" t="s">
        <v>31</v>
      </c>
      <c r="B1" s="11" t="s">
        <v>44</v>
      </c>
      <c r="C1" s="11" t="s">
        <v>45</v>
      </c>
      <c r="D1" s="11" t="s">
        <v>46</v>
      </c>
      <c r="E1" s="11" t="s">
        <v>47</v>
      </c>
      <c r="F1" s="11" t="s">
        <v>48</v>
      </c>
      <c r="G1" s="11" t="s">
        <v>49</v>
      </c>
      <c r="H1" s="11" t="s">
        <v>50</v>
      </c>
      <c r="I1" s="11" t="s">
        <v>51</v>
      </c>
      <c r="J1" s="11" t="s">
        <v>52</v>
      </c>
      <c r="K1" s="11" t="s">
        <v>53</v>
      </c>
    </row>
    <row r="2" spans="1:11" x14ac:dyDescent="0.25">
      <c r="A2" s="3" t="s">
        <v>69</v>
      </c>
      <c r="B2" s="16">
        <v>8</v>
      </c>
      <c r="C2" s="17">
        <v>1178.8563960000001</v>
      </c>
      <c r="D2" s="18">
        <v>491.59983152627183</v>
      </c>
      <c r="E2" s="17">
        <v>39.295213199999999</v>
      </c>
      <c r="F2" s="17">
        <v>2.3980000000000006</v>
      </c>
      <c r="G2" s="19">
        <v>2.3980000000000006</v>
      </c>
      <c r="H2" s="18">
        <v>16.386661050875727</v>
      </c>
      <c r="I2" s="16">
        <v>237</v>
      </c>
      <c r="J2" s="16">
        <v>230</v>
      </c>
      <c r="K2" s="20">
        <v>1.0304347826086957</v>
      </c>
    </row>
    <row r="3" spans="1:11" x14ac:dyDescent="0.25">
      <c r="A3" s="3" t="s">
        <v>70</v>
      </c>
      <c r="B3" s="16">
        <v>9</v>
      </c>
      <c r="C3" s="17">
        <v>1219.8995819999998</v>
      </c>
      <c r="D3" s="18">
        <v>446.68604247528367</v>
      </c>
      <c r="E3" s="17">
        <v>40.663319399999999</v>
      </c>
      <c r="F3" s="17">
        <v>2.7310000000000003</v>
      </c>
      <c r="G3" s="19">
        <v>2.7310000000000003</v>
      </c>
      <c r="H3" s="18">
        <v>14.889534749176123</v>
      </c>
      <c r="I3" s="16">
        <v>262</v>
      </c>
      <c r="J3" s="16">
        <v>255</v>
      </c>
      <c r="K3" s="20">
        <v>1.0274509803921568</v>
      </c>
    </row>
    <row r="4" spans="1:11" x14ac:dyDescent="0.25">
      <c r="A4" s="3" t="s">
        <v>71</v>
      </c>
      <c r="B4" s="16">
        <v>12</v>
      </c>
      <c r="C4" s="17">
        <v>1716.8994359999999</v>
      </c>
      <c r="D4" s="18">
        <v>477.31427189324427</v>
      </c>
      <c r="E4" s="17">
        <v>57.229981199999997</v>
      </c>
      <c r="F4" s="17">
        <v>3.5970000000000004</v>
      </c>
      <c r="G4" s="19">
        <v>3.5970000000000004</v>
      </c>
      <c r="H4" s="18">
        <v>15.910475729774809</v>
      </c>
      <c r="I4" s="16">
        <v>375</v>
      </c>
      <c r="J4" s="16">
        <v>345</v>
      </c>
      <c r="K4" s="20">
        <v>1.0869565217391304</v>
      </c>
    </row>
    <row r="5" spans="1:11" x14ac:dyDescent="0.25">
      <c r="A5" s="3" t="s">
        <v>72</v>
      </c>
      <c r="B5" s="16">
        <v>16</v>
      </c>
      <c r="C5" s="19">
        <v>2137.7992320000003</v>
      </c>
      <c r="D5" s="21">
        <v>433.37574895092138</v>
      </c>
      <c r="E5" s="19">
        <v>71.259974400000004</v>
      </c>
      <c r="F5" s="19">
        <v>4.9329000000000001</v>
      </c>
      <c r="G5" s="19">
        <v>4.9329000000000001</v>
      </c>
      <c r="H5" s="21">
        <v>14.445858298364046</v>
      </c>
      <c r="I5" s="16">
        <v>450</v>
      </c>
      <c r="J5" s="16">
        <v>455</v>
      </c>
      <c r="K5" s="20">
        <v>0.98901098901098905</v>
      </c>
    </row>
    <row r="6" spans="1:11" x14ac:dyDescent="0.25">
      <c r="A6" s="3" t="s">
        <v>73</v>
      </c>
      <c r="B6" s="16">
        <v>17</v>
      </c>
      <c r="C6" s="17">
        <v>2252.7390240000004</v>
      </c>
      <c r="D6" s="18">
        <v>427.77316167255333</v>
      </c>
      <c r="E6" s="17">
        <v>75.091300800000013</v>
      </c>
      <c r="F6" s="17">
        <v>5.2662000000000004</v>
      </c>
      <c r="G6" s="19">
        <v>3.9330000000000007</v>
      </c>
      <c r="H6" s="18">
        <v>14.259105389085111</v>
      </c>
      <c r="I6" s="16">
        <v>481</v>
      </c>
      <c r="J6" s="16">
        <v>505</v>
      </c>
      <c r="K6" s="20">
        <v>0.95247524752475243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2017-09-26T23:22:45Z</cp:lastPrinted>
  <dcterms:created xsi:type="dcterms:W3CDTF">2017-09-05T23:06:10Z</dcterms:created>
  <dcterms:modified xsi:type="dcterms:W3CDTF">2018-02-02T23:06:45Z</dcterms:modified>
</cp:coreProperties>
</file>