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itcs" sheetId="1" r:id="rId1"/>
    <sheet name="Success Rates by Course" sheetId="2" r:id="rId2"/>
    <sheet name="Success Rates by DE" sheetId="3" r:id="rId3"/>
    <sheet name="Success Rates by Demographics" sheetId="4" r:id="rId4"/>
    <sheet name="Productivi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30" i="1"/>
  <c r="I26" i="1"/>
  <c r="G27" i="1"/>
  <c r="G28" i="1"/>
  <c r="G30" i="1"/>
  <c r="G26" i="1"/>
  <c r="E27" i="1"/>
  <c r="E28" i="1"/>
  <c r="E29" i="1"/>
  <c r="E30" i="1"/>
  <c r="E26" i="1"/>
  <c r="C27" i="1"/>
  <c r="C28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1" i="1"/>
  <c r="K12" i="1"/>
  <c r="K13" i="1"/>
  <c r="K14" i="1"/>
  <c r="K15" i="1"/>
  <c r="K16" i="1"/>
  <c r="K17" i="1"/>
  <c r="K9" i="1"/>
  <c r="I11" i="1"/>
  <c r="I12" i="1"/>
  <c r="I13" i="1"/>
  <c r="I14" i="1"/>
  <c r="I15" i="1"/>
  <c r="I16" i="1"/>
  <c r="I17" i="1"/>
  <c r="I9" i="1"/>
  <c r="G11" i="1"/>
  <c r="G12" i="1"/>
  <c r="G13" i="1"/>
  <c r="G14" i="1"/>
  <c r="G15" i="1"/>
  <c r="G16" i="1"/>
  <c r="G17" i="1"/>
  <c r="G9" i="1"/>
  <c r="E11" i="1"/>
  <c r="E12" i="1"/>
  <c r="E13" i="1"/>
  <c r="E14" i="1"/>
  <c r="E15" i="1"/>
  <c r="E16" i="1"/>
  <c r="E17" i="1"/>
  <c r="E9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L28" i="1"/>
  <c r="L6" i="1" l="1"/>
  <c r="J35" i="1" l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6" i="1"/>
  <c r="L15" i="1"/>
  <c r="L13" i="1"/>
  <c r="L9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<sst xmlns="http://schemas.openxmlformats.org/spreadsheetml/2006/main" count="342" uniqueCount="69">
  <si>
    <t>Gender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</si>
  <si>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</si>
  <si>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</si>
  <si>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</si>
  <si>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</si>
  <si>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</si>
  <si>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</si>
  <si>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</si>
  <si>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</si>
  <si>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</si>
  <si>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</si>
  <si>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</si>
  <si>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</si>
  <si>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</si>
  <si>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</si>
  <si>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</si>
  <si>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</si>
  <si>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</si>
  <si>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</si>
  <si>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</si>
  <si>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</si>
  <si>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</si>
  <si>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</si>
  <si>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</si>
  <si>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</si>
  <si>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</si>
  <si>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Other</t>
  </si>
  <si>
    <t>Full-Time/Part-Time Status</t>
  </si>
  <si>
    <t>Full-time (12 or more units)</t>
  </si>
  <si>
    <t>Program</t>
  </si>
  <si>
    <t>Term</t>
  </si>
  <si>
    <t>Success Rate</t>
  </si>
  <si>
    <t>Course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</si>
  <si>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</si>
  <si>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</si>
  <si>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</si>
  <si>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</si>
  <si>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</si>
  <si>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</si>
  <si>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</si>
  <si>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</si>
  <si>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</si>
  <si>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</si>
  <si>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</si>
  <si>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</si>
  <si>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</si>
  <si>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</si>
  <si>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</si>
  <si>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</si>
  <si>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</si>
  <si>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</si>
  <si>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</si>
  <si>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Less than full-time (less than 12 units)</t>
  </si>
  <si>
    <t>Enrollment</t>
  </si>
  <si>
    <t>Retained</t>
  </si>
  <si>
    <t>Retention Rate</t>
  </si>
  <si>
    <t>Successful</t>
  </si>
  <si>
    <t>Course GPA</t>
  </si>
  <si>
    <t>Spring 2013</t>
  </si>
  <si>
    <t>Spring 2014</t>
  </si>
  <si>
    <t>Spring 2015</t>
  </si>
  <si>
    <t>Spring 2016</t>
  </si>
  <si>
    <t>Spring 2017</t>
  </si>
  <si>
    <t>Certificate Only</t>
  </si>
  <si>
    <t>Astronomy
Student Characteristics</t>
  </si>
  <si>
    <t>Astronomy
Success and Retention Rates by Course</t>
  </si>
  <si>
    <t>Astronomy</t>
  </si>
  <si>
    <t>ASTR-110 : Descriptive Astronomy</t>
  </si>
  <si>
    <t>ASTR-112 : General Astronomy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</si>
</sst>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3" fontId="0" fillId="0" borderId="2" xfId="0" quotePrefix="1" applyNumberFormat="1" applyFill="1" applyBorder="1" applyAlignment="1">
      <alignment horizontal="center" vertical="center"/>
    </xf>
    <xf numFmtId="9" fontId="3" fillId="0" borderId="2" xfId="1" quotePrefix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2" xfId="0" quotePrefix="1" applyNumberFormat="1" applyBorder="1" applyAlignment="1">
      <alignment horizontal="center" vertical="center"/>
    </xf>
    <xf numFmtId="1" fontId="3" fillId="0" borderId="2" xfId="1" quotePrefix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L37" sqref="L37"/>
    </sheetView>
  </sheetViews>
  <sheetFormatPr defaultRowHeight="15" x14ac:dyDescent="0.25"/>
  <cols>
    <col min="1" max="1" width="30" style="15" customWidth="1"/>
    <col min="2" max="2" width="8.28515625" style="44" customWidth="1"/>
    <col min="3" max="5" width="8.28515625" style="9" customWidth="1"/>
    <col min="6" max="6" width="8.28515625" style="44" customWidth="1"/>
    <col min="7" max="12" width="8.28515625" style="9" customWidth="1"/>
  </cols>
  <sheetData>
    <row r="1" spans="1:12" x14ac:dyDescent="0.25">
      <c r="A1" s="46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0" x14ac:dyDescent="0.25">
      <c r="A3" s="10" t="s">
        <v>0</v>
      </c>
      <c r="B3" s="45" t="s">
        <v>58</v>
      </c>
      <c r="C3" s="45"/>
      <c r="D3" s="45" t="s">
        <v>59</v>
      </c>
      <c r="E3" s="45"/>
      <c r="F3" s="45" t="s">
        <v>60</v>
      </c>
      <c r="G3" s="45"/>
      <c r="H3" s="45" t="s">
        <v>61</v>
      </c>
      <c r="I3" s="45"/>
      <c r="J3" s="45" t="s">
        <v>62</v>
      </c>
      <c r="K3" s="45"/>
      <c r="L3" s="16" t="s">
        <v>1</v>
      </c>
    </row>
    <row r="4" spans="1:12" x14ac:dyDescent="0.25">
      <c r="A4" s="11" t="s">
        <v>2</v>
      </c>
      <c r="B4" s="40">
        <v>56</v>
      </c>
      <c r="C4" s="21">
        <f t="shared" ref="C4:C6" si="0">B4/127</f>
        <v>0.44094488188976377</v>
      </c>
      <c r="D4" s="6">
        <v>62</v>
      </c>
      <c r="E4" s="21">
        <f t="shared" ref="E4:E6" si="1">D4/137</f>
        <v>0.45255474452554745</v>
      </c>
      <c r="F4" s="40">
        <v>62</v>
      </c>
      <c r="G4" s="21">
        <f t="shared" ref="G4:G6" si="2">F4/121</f>
        <v>0.51239669421487599</v>
      </c>
      <c r="H4" s="6">
        <v>71</v>
      </c>
      <c r="I4" s="21">
        <f t="shared" ref="I4:I6" si="3">H4/134</f>
        <v>0.52985074626865669</v>
      </c>
      <c r="J4" s="6">
        <v>56</v>
      </c>
      <c r="K4" s="21">
        <f t="shared" ref="K4:K6" si="4">J4/122</f>
        <v>0.45901639344262296</v>
      </c>
      <c r="L4" s="17">
        <f>(J4-B4)/B4</f>
        <v>0</v>
      </c>
    </row>
    <row r="5" spans="1:12" x14ac:dyDescent="0.25">
      <c r="A5" s="11" t="s">
        <v>3</v>
      </c>
      <c r="B5" s="40">
        <v>69</v>
      </c>
      <c r="C5" s="21">
        <f t="shared" si="0"/>
        <v>0.54330708661417326</v>
      </c>
      <c r="D5" s="6">
        <v>74</v>
      </c>
      <c r="E5" s="21">
        <f t="shared" si="1"/>
        <v>0.54014598540145986</v>
      </c>
      <c r="F5" s="40">
        <v>59</v>
      </c>
      <c r="G5" s="21">
        <f t="shared" si="2"/>
        <v>0.48760330578512395</v>
      </c>
      <c r="H5" s="6">
        <v>62</v>
      </c>
      <c r="I5" s="21">
        <f t="shared" si="3"/>
        <v>0.46268656716417911</v>
      </c>
      <c r="J5" s="6">
        <v>64</v>
      </c>
      <c r="K5" s="21">
        <f t="shared" si="4"/>
        <v>0.52459016393442626</v>
      </c>
      <c r="L5" s="17">
        <f t="shared" ref="L5:L7" si="5">(J5-B5)/B5</f>
        <v>-7.2463768115942032E-2</v>
      </c>
    </row>
    <row r="6" spans="1:12" x14ac:dyDescent="0.25">
      <c r="A6" s="11" t="s">
        <v>4</v>
      </c>
      <c r="B6" s="40">
        <v>2</v>
      </c>
      <c r="C6" s="21">
        <f t="shared" si="0"/>
        <v>1.5748031496062992E-2</v>
      </c>
      <c r="D6" s="18">
        <v>1</v>
      </c>
      <c r="E6" s="21">
        <f t="shared" si="1"/>
        <v>7.2992700729927005E-3</v>
      </c>
      <c r="F6" s="42"/>
      <c r="G6" s="21">
        <f t="shared" si="2"/>
        <v>0</v>
      </c>
      <c r="H6" s="6">
        <v>1</v>
      </c>
      <c r="I6" s="21">
        <f t="shared" si="3"/>
        <v>7.462686567164179E-3</v>
      </c>
      <c r="J6" s="6">
        <v>2</v>
      </c>
      <c r="K6" s="21">
        <f t="shared" si="4"/>
        <v>1.6393442622950821E-2</v>
      </c>
      <c r="L6" s="17">
        <f>(J6-D6)/D6</f>
        <v>1</v>
      </c>
    </row>
    <row r="7" spans="1:12" s="36" customFormat="1" x14ac:dyDescent="0.25">
      <c r="A7" s="12" t="s">
        <v>5</v>
      </c>
      <c r="B7" s="41">
        <f>SUM(B4:B6)</f>
        <v>127</v>
      </c>
      <c r="C7" s="21">
        <f>B7/127</f>
        <v>1</v>
      </c>
      <c r="D7" s="20">
        <f t="shared" ref="D7:H7" si="6">SUM(D4:D6)</f>
        <v>137</v>
      </c>
      <c r="E7" s="21">
        <f>D7/137</f>
        <v>1</v>
      </c>
      <c r="F7" s="41">
        <f t="shared" si="6"/>
        <v>121</v>
      </c>
      <c r="G7" s="21">
        <f>F7/121</f>
        <v>1</v>
      </c>
      <c r="H7" s="20">
        <f t="shared" si="6"/>
        <v>134</v>
      </c>
      <c r="I7" s="21">
        <f>H7/134</f>
        <v>1</v>
      </c>
      <c r="J7" s="20">
        <f>SUM(J4:J6)</f>
        <v>122</v>
      </c>
      <c r="K7" s="21">
        <f>J7/122</f>
        <v>1</v>
      </c>
      <c r="L7" s="21">
        <f t="shared" si="5"/>
        <v>-3.937007874015748E-2</v>
      </c>
    </row>
    <row r="8" spans="1:12" ht="30" x14ac:dyDescent="0.25">
      <c r="A8" s="10" t="s">
        <v>6</v>
      </c>
      <c r="B8" s="45" t="s">
        <v>58</v>
      </c>
      <c r="C8" s="45"/>
      <c r="D8" s="45" t="s">
        <v>59</v>
      </c>
      <c r="E8" s="45"/>
      <c r="F8" s="45" t="s">
        <v>60</v>
      </c>
      <c r="G8" s="45"/>
      <c r="H8" s="45" t="s">
        <v>61</v>
      </c>
      <c r="I8" s="45"/>
      <c r="J8" s="45" t="s">
        <v>62</v>
      </c>
      <c r="K8" s="45"/>
      <c r="L8" s="16" t="s">
        <v>1</v>
      </c>
    </row>
    <row r="9" spans="1:12" x14ac:dyDescent="0.25">
      <c r="A9" s="11" t="s">
        <v>7</v>
      </c>
      <c r="B9" s="40">
        <v>5</v>
      </c>
      <c r="C9" s="21">
        <f>B9/127</f>
        <v>3.937007874015748E-2</v>
      </c>
      <c r="D9" s="6">
        <v>7</v>
      </c>
      <c r="E9" s="21">
        <f>D9/137</f>
        <v>5.1094890510948905E-2</v>
      </c>
      <c r="F9" s="40">
        <v>7</v>
      </c>
      <c r="G9" s="21">
        <f>F9/121</f>
        <v>5.7851239669421489E-2</v>
      </c>
      <c r="H9" s="6">
        <v>7</v>
      </c>
      <c r="I9" s="21">
        <f>H9/134</f>
        <v>5.2238805970149252E-2</v>
      </c>
      <c r="J9" s="6">
        <v>8</v>
      </c>
      <c r="K9" s="21">
        <f>J9/122</f>
        <v>6.5573770491803282E-2</v>
      </c>
      <c r="L9" s="17">
        <f t="shared" ref="L9:L18" si="7">(J9-B9)/B9</f>
        <v>0.6</v>
      </c>
    </row>
    <row r="10" spans="1:12" x14ac:dyDescent="0.25">
      <c r="A10" s="11" t="s">
        <v>8</v>
      </c>
      <c r="B10" s="42" t="s">
        <v>9</v>
      </c>
      <c r="C10" s="42" t="s">
        <v>9</v>
      </c>
      <c r="D10" s="42" t="s">
        <v>9</v>
      </c>
      <c r="E10" s="42" t="s">
        <v>9</v>
      </c>
      <c r="F10" s="42" t="s">
        <v>9</v>
      </c>
      <c r="G10" s="42" t="s">
        <v>9</v>
      </c>
      <c r="H10" s="42" t="s">
        <v>9</v>
      </c>
      <c r="I10" s="42" t="s">
        <v>9</v>
      </c>
      <c r="J10" s="42" t="s">
        <v>9</v>
      </c>
      <c r="K10" s="42" t="s">
        <v>9</v>
      </c>
      <c r="L10" s="19" t="s">
        <v>9</v>
      </c>
    </row>
    <row r="11" spans="1:12" x14ac:dyDescent="0.25">
      <c r="A11" s="11" t="s">
        <v>10</v>
      </c>
      <c r="B11" s="42">
        <v>2</v>
      </c>
      <c r="C11" s="21">
        <f t="shared" ref="C11:C35" si="8">B11/127</f>
        <v>1.5748031496062992E-2</v>
      </c>
      <c r="D11" s="6">
        <v>3</v>
      </c>
      <c r="E11" s="21">
        <f t="shared" ref="E11:E35" si="9">D11/137</f>
        <v>2.1897810218978103E-2</v>
      </c>
      <c r="F11" s="40">
        <v>1</v>
      </c>
      <c r="G11" s="21">
        <f t="shared" ref="G11:G35" si="10">F11/121</f>
        <v>8.2644628099173556E-3</v>
      </c>
      <c r="H11" s="6">
        <v>3</v>
      </c>
      <c r="I11" s="21">
        <f t="shared" ref="I11:I35" si="11">H11/134</f>
        <v>2.2388059701492536E-2</v>
      </c>
      <c r="J11" s="38">
        <v>1</v>
      </c>
      <c r="K11" s="21">
        <f t="shared" ref="K11:K35" si="12">J11/122</f>
        <v>8.1967213114754103E-3</v>
      </c>
      <c r="L11" s="17">
        <v>-1</v>
      </c>
    </row>
    <row r="12" spans="1:12" x14ac:dyDescent="0.25">
      <c r="A12" s="11" t="s">
        <v>11</v>
      </c>
      <c r="B12" s="43">
        <v>3</v>
      </c>
      <c r="C12" s="21">
        <f t="shared" si="8"/>
        <v>2.3622047244094488E-2</v>
      </c>
      <c r="D12" s="6">
        <v>5</v>
      </c>
      <c r="E12" s="21">
        <f t="shared" si="9"/>
        <v>3.6496350364963501E-2</v>
      </c>
      <c r="F12" s="40">
        <v>3</v>
      </c>
      <c r="G12" s="21">
        <f t="shared" si="10"/>
        <v>2.4793388429752067E-2</v>
      </c>
      <c r="H12" s="6">
        <v>2</v>
      </c>
      <c r="I12" s="21">
        <f t="shared" si="11"/>
        <v>1.4925373134328358E-2</v>
      </c>
      <c r="J12" s="38"/>
      <c r="K12" s="21">
        <f t="shared" si="12"/>
        <v>0</v>
      </c>
      <c r="L12" s="17">
        <v>0</v>
      </c>
    </row>
    <row r="13" spans="1:12" x14ac:dyDescent="0.25">
      <c r="A13" s="11" t="s">
        <v>12</v>
      </c>
      <c r="B13" s="40">
        <v>43</v>
      </c>
      <c r="C13" s="21">
        <f t="shared" si="8"/>
        <v>0.33858267716535434</v>
      </c>
      <c r="D13" s="6">
        <v>62</v>
      </c>
      <c r="E13" s="21">
        <f t="shared" si="9"/>
        <v>0.45255474452554745</v>
      </c>
      <c r="F13" s="40">
        <v>45</v>
      </c>
      <c r="G13" s="21">
        <f t="shared" si="10"/>
        <v>0.37190082644628097</v>
      </c>
      <c r="H13" s="6">
        <v>64</v>
      </c>
      <c r="I13" s="21">
        <f t="shared" si="11"/>
        <v>0.47761194029850745</v>
      </c>
      <c r="J13" s="6">
        <v>49</v>
      </c>
      <c r="K13" s="21">
        <f t="shared" si="12"/>
        <v>0.40163934426229508</v>
      </c>
      <c r="L13" s="17">
        <f t="shared" si="7"/>
        <v>0.13953488372093023</v>
      </c>
    </row>
    <row r="14" spans="1:12" x14ac:dyDescent="0.25">
      <c r="A14" s="11" t="s">
        <v>13</v>
      </c>
      <c r="B14" s="42"/>
      <c r="C14" s="21">
        <f t="shared" si="8"/>
        <v>0</v>
      </c>
      <c r="D14" s="19"/>
      <c r="E14" s="21">
        <f t="shared" si="9"/>
        <v>0</v>
      </c>
      <c r="F14" s="43">
        <v>1</v>
      </c>
      <c r="G14" s="21">
        <f t="shared" si="10"/>
        <v>8.2644628099173556E-3</v>
      </c>
      <c r="H14" s="38"/>
      <c r="I14" s="21">
        <f t="shared" si="11"/>
        <v>0</v>
      </c>
      <c r="J14" s="18"/>
      <c r="K14" s="21">
        <f t="shared" si="12"/>
        <v>0</v>
      </c>
      <c r="L14" s="19">
        <v>0</v>
      </c>
    </row>
    <row r="15" spans="1:12" x14ac:dyDescent="0.25">
      <c r="A15" s="11" t="s">
        <v>14</v>
      </c>
      <c r="B15" s="40">
        <v>63</v>
      </c>
      <c r="C15" s="21">
        <f t="shared" si="8"/>
        <v>0.49606299212598426</v>
      </c>
      <c r="D15" s="6">
        <v>49</v>
      </c>
      <c r="E15" s="21">
        <f t="shared" si="9"/>
        <v>0.35766423357664234</v>
      </c>
      <c r="F15" s="40">
        <v>58</v>
      </c>
      <c r="G15" s="21">
        <f t="shared" si="10"/>
        <v>0.47933884297520662</v>
      </c>
      <c r="H15" s="6">
        <v>46</v>
      </c>
      <c r="I15" s="21">
        <f t="shared" si="11"/>
        <v>0.34328358208955223</v>
      </c>
      <c r="J15" s="6">
        <v>56</v>
      </c>
      <c r="K15" s="21">
        <f t="shared" si="12"/>
        <v>0.45901639344262296</v>
      </c>
      <c r="L15" s="17">
        <f t="shared" si="7"/>
        <v>-0.1111111111111111</v>
      </c>
    </row>
    <row r="16" spans="1:12" x14ac:dyDescent="0.25">
      <c r="A16" s="11" t="s">
        <v>15</v>
      </c>
      <c r="B16" s="40">
        <v>7</v>
      </c>
      <c r="C16" s="21">
        <f t="shared" si="8"/>
        <v>5.5118110236220472E-2</v>
      </c>
      <c r="D16" s="6">
        <v>8</v>
      </c>
      <c r="E16" s="21">
        <f t="shared" si="9"/>
        <v>5.8394160583941604E-2</v>
      </c>
      <c r="F16" s="40">
        <v>4</v>
      </c>
      <c r="G16" s="21">
        <f t="shared" si="10"/>
        <v>3.3057851239669422E-2</v>
      </c>
      <c r="H16" s="6">
        <v>11</v>
      </c>
      <c r="I16" s="21">
        <f t="shared" si="11"/>
        <v>8.2089552238805971E-2</v>
      </c>
      <c r="J16" s="6">
        <v>8</v>
      </c>
      <c r="K16" s="21">
        <f t="shared" si="12"/>
        <v>6.5573770491803282E-2</v>
      </c>
      <c r="L16" s="17">
        <f t="shared" si="7"/>
        <v>0.14285714285714285</v>
      </c>
    </row>
    <row r="17" spans="1:12" x14ac:dyDescent="0.25">
      <c r="A17" s="11" t="s">
        <v>16</v>
      </c>
      <c r="B17" s="40">
        <v>4</v>
      </c>
      <c r="C17" s="21">
        <f t="shared" si="8"/>
        <v>3.1496062992125984E-2</v>
      </c>
      <c r="D17" s="6">
        <v>3</v>
      </c>
      <c r="E17" s="21">
        <f t="shared" si="9"/>
        <v>2.1897810218978103E-2</v>
      </c>
      <c r="F17" s="40">
        <v>2</v>
      </c>
      <c r="G17" s="21">
        <f t="shared" si="10"/>
        <v>1.6528925619834711E-2</v>
      </c>
      <c r="H17" s="38">
        <v>1</v>
      </c>
      <c r="I17" s="21">
        <f t="shared" si="11"/>
        <v>7.462686567164179E-3</v>
      </c>
      <c r="J17" s="38"/>
      <c r="K17" s="21">
        <f t="shared" si="12"/>
        <v>0</v>
      </c>
      <c r="L17" s="17">
        <v>-1</v>
      </c>
    </row>
    <row r="18" spans="1:12" s="36" customFormat="1" x14ac:dyDescent="0.25">
      <c r="A18" s="12" t="s">
        <v>5</v>
      </c>
      <c r="B18" s="41">
        <f>SUM(B9:B17)</f>
        <v>127</v>
      </c>
      <c r="C18" s="21">
        <f t="shared" si="8"/>
        <v>1</v>
      </c>
      <c r="D18" s="20">
        <f t="shared" ref="D18:J18" si="13">SUM(D9:D17)</f>
        <v>137</v>
      </c>
      <c r="E18" s="21">
        <f t="shared" si="9"/>
        <v>1</v>
      </c>
      <c r="F18" s="41">
        <f t="shared" si="13"/>
        <v>121</v>
      </c>
      <c r="G18" s="21">
        <f t="shared" si="10"/>
        <v>1</v>
      </c>
      <c r="H18" s="20">
        <f t="shared" si="13"/>
        <v>134</v>
      </c>
      <c r="I18" s="21">
        <f t="shared" si="11"/>
        <v>1</v>
      </c>
      <c r="J18" s="20">
        <f t="shared" si="13"/>
        <v>122</v>
      </c>
      <c r="K18" s="21">
        <f t="shared" si="12"/>
        <v>1</v>
      </c>
      <c r="L18" s="21">
        <f t="shared" si="7"/>
        <v>-3.937007874015748E-2</v>
      </c>
    </row>
    <row r="19" spans="1:12" ht="30" x14ac:dyDescent="0.25">
      <c r="A19" s="10" t="s">
        <v>17</v>
      </c>
      <c r="B19" s="45" t="s">
        <v>58</v>
      </c>
      <c r="C19" s="45"/>
      <c r="D19" s="45" t="s">
        <v>59</v>
      </c>
      <c r="E19" s="45"/>
      <c r="F19" s="45" t="s">
        <v>60</v>
      </c>
      <c r="G19" s="45"/>
      <c r="H19" s="45" t="s">
        <v>61</v>
      </c>
      <c r="I19" s="45"/>
      <c r="J19" s="45" t="s">
        <v>62</v>
      </c>
      <c r="K19" s="45"/>
      <c r="L19" s="16" t="s">
        <v>1</v>
      </c>
    </row>
    <row r="20" spans="1:12" x14ac:dyDescent="0.25">
      <c r="A20" s="11" t="s">
        <v>18</v>
      </c>
      <c r="B20" s="40">
        <v>30</v>
      </c>
      <c r="C20" s="21">
        <f t="shared" si="8"/>
        <v>0.23622047244094488</v>
      </c>
      <c r="D20" s="6">
        <v>41</v>
      </c>
      <c r="E20" s="21">
        <f t="shared" si="9"/>
        <v>0.29927007299270075</v>
      </c>
      <c r="F20" s="40">
        <v>39</v>
      </c>
      <c r="G20" s="21">
        <f t="shared" si="10"/>
        <v>0.32231404958677684</v>
      </c>
      <c r="H20" s="6">
        <v>35</v>
      </c>
      <c r="I20" s="21">
        <f t="shared" si="11"/>
        <v>0.26119402985074625</v>
      </c>
      <c r="J20" s="6">
        <v>38</v>
      </c>
      <c r="K20" s="21">
        <f t="shared" si="12"/>
        <v>0.31147540983606559</v>
      </c>
      <c r="L20" s="17">
        <f t="shared" ref="L20:L24" si="14">(J20-B20)/B20</f>
        <v>0.26666666666666666</v>
      </c>
    </row>
    <row r="21" spans="1:12" x14ac:dyDescent="0.25">
      <c r="A21" s="11" t="s">
        <v>19</v>
      </c>
      <c r="B21" s="40">
        <v>68</v>
      </c>
      <c r="C21" s="21">
        <f t="shared" si="8"/>
        <v>0.53543307086614178</v>
      </c>
      <c r="D21" s="6">
        <v>73</v>
      </c>
      <c r="E21" s="21">
        <f t="shared" si="9"/>
        <v>0.53284671532846717</v>
      </c>
      <c r="F21" s="40">
        <v>58</v>
      </c>
      <c r="G21" s="21">
        <f t="shared" si="10"/>
        <v>0.47933884297520662</v>
      </c>
      <c r="H21" s="6">
        <v>75</v>
      </c>
      <c r="I21" s="21">
        <f t="shared" si="11"/>
        <v>0.55970149253731338</v>
      </c>
      <c r="J21" s="6">
        <v>66</v>
      </c>
      <c r="K21" s="21">
        <f t="shared" si="12"/>
        <v>0.54098360655737709</v>
      </c>
      <c r="L21" s="17">
        <f t="shared" si="14"/>
        <v>-2.9411764705882353E-2</v>
      </c>
    </row>
    <row r="22" spans="1:12" x14ac:dyDescent="0.25">
      <c r="A22" s="11" t="s">
        <v>20</v>
      </c>
      <c r="B22" s="40">
        <v>22</v>
      </c>
      <c r="C22" s="21">
        <f t="shared" si="8"/>
        <v>0.17322834645669291</v>
      </c>
      <c r="D22" s="6">
        <v>21</v>
      </c>
      <c r="E22" s="21">
        <f t="shared" si="9"/>
        <v>0.15328467153284672</v>
      </c>
      <c r="F22" s="40">
        <v>17</v>
      </c>
      <c r="G22" s="21">
        <f t="shared" si="10"/>
        <v>0.14049586776859505</v>
      </c>
      <c r="H22" s="6">
        <v>19</v>
      </c>
      <c r="I22" s="21">
        <f t="shared" si="11"/>
        <v>0.1417910447761194</v>
      </c>
      <c r="J22" s="6">
        <v>15</v>
      </c>
      <c r="K22" s="21">
        <f t="shared" si="12"/>
        <v>0.12295081967213115</v>
      </c>
      <c r="L22" s="17">
        <f t="shared" si="14"/>
        <v>-0.31818181818181818</v>
      </c>
    </row>
    <row r="23" spans="1:12" x14ac:dyDescent="0.25">
      <c r="A23" s="11" t="s">
        <v>21</v>
      </c>
      <c r="B23" s="40">
        <v>7</v>
      </c>
      <c r="C23" s="21">
        <f t="shared" si="8"/>
        <v>5.5118110236220472E-2</v>
      </c>
      <c r="D23" s="6">
        <v>2</v>
      </c>
      <c r="E23" s="21">
        <f t="shared" si="9"/>
        <v>1.4598540145985401E-2</v>
      </c>
      <c r="F23" s="40">
        <v>7</v>
      </c>
      <c r="G23" s="21">
        <f t="shared" si="10"/>
        <v>5.7851239669421489E-2</v>
      </c>
      <c r="H23" s="6">
        <v>5</v>
      </c>
      <c r="I23" s="21">
        <f t="shared" si="11"/>
        <v>3.7313432835820892E-2</v>
      </c>
      <c r="J23" s="6">
        <v>3</v>
      </c>
      <c r="K23" s="21">
        <f t="shared" si="12"/>
        <v>2.4590163934426229E-2</v>
      </c>
      <c r="L23" s="17">
        <f t="shared" si="14"/>
        <v>-0.5714285714285714</v>
      </c>
    </row>
    <row r="24" spans="1:12" s="36" customFormat="1" x14ac:dyDescent="0.25">
      <c r="A24" s="12" t="s">
        <v>5</v>
      </c>
      <c r="B24" s="41">
        <f>SUM(B20:B23)</f>
        <v>127</v>
      </c>
      <c r="C24" s="21">
        <f t="shared" si="8"/>
        <v>1</v>
      </c>
      <c r="D24" s="20">
        <f t="shared" ref="D24:J24" si="15">SUM(D20:D23)</f>
        <v>137</v>
      </c>
      <c r="E24" s="21">
        <f t="shared" si="9"/>
        <v>1</v>
      </c>
      <c r="F24" s="41">
        <f t="shared" si="15"/>
        <v>121</v>
      </c>
      <c r="G24" s="21">
        <f t="shared" si="10"/>
        <v>1</v>
      </c>
      <c r="H24" s="20">
        <f t="shared" si="15"/>
        <v>134</v>
      </c>
      <c r="I24" s="21">
        <f t="shared" si="11"/>
        <v>1</v>
      </c>
      <c r="J24" s="20">
        <f t="shared" si="15"/>
        <v>122</v>
      </c>
      <c r="K24" s="21">
        <f t="shared" si="12"/>
        <v>1</v>
      </c>
      <c r="L24" s="21">
        <f t="shared" si="14"/>
        <v>-3.937007874015748E-2</v>
      </c>
    </row>
    <row r="25" spans="1:12" ht="30" x14ac:dyDescent="0.25">
      <c r="A25" s="13" t="s">
        <v>22</v>
      </c>
      <c r="B25" s="45" t="s">
        <v>58</v>
      </c>
      <c r="C25" s="45"/>
      <c r="D25" s="45" t="s">
        <v>59</v>
      </c>
      <c r="E25" s="45"/>
      <c r="F25" s="45" t="s">
        <v>60</v>
      </c>
      <c r="G25" s="45"/>
      <c r="H25" s="45" t="s">
        <v>61</v>
      </c>
      <c r="I25" s="45"/>
      <c r="J25" s="45" t="s">
        <v>62</v>
      </c>
      <c r="K25" s="45"/>
      <c r="L25" s="16" t="s">
        <v>1</v>
      </c>
    </row>
    <row r="26" spans="1:12" x14ac:dyDescent="0.25">
      <c r="A26" s="11" t="s">
        <v>23</v>
      </c>
      <c r="B26" s="40">
        <v>67</v>
      </c>
      <c r="C26" s="21">
        <f t="shared" si="8"/>
        <v>0.52755905511811019</v>
      </c>
      <c r="D26" s="6">
        <v>73</v>
      </c>
      <c r="E26" s="21">
        <f t="shared" si="9"/>
        <v>0.53284671532846717</v>
      </c>
      <c r="F26" s="40">
        <v>73</v>
      </c>
      <c r="G26" s="21">
        <f t="shared" si="10"/>
        <v>0.60330578512396693</v>
      </c>
      <c r="H26" s="6">
        <v>83</v>
      </c>
      <c r="I26" s="21">
        <f t="shared" si="11"/>
        <v>0.61940298507462688</v>
      </c>
      <c r="J26" s="6">
        <v>82</v>
      </c>
      <c r="K26" s="21">
        <f t="shared" si="12"/>
        <v>0.67213114754098358</v>
      </c>
      <c r="L26" s="17">
        <f t="shared" ref="L26:L31" si="16">(J26-B26)/B26</f>
        <v>0.22388059701492538</v>
      </c>
    </row>
    <row r="27" spans="1:12" x14ac:dyDescent="0.25">
      <c r="A27" s="11" t="s">
        <v>24</v>
      </c>
      <c r="B27" s="40">
        <v>27</v>
      </c>
      <c r="C27" s="21">
        <f t="shared" si="8"/>
        <v>0.2125984251968504</v>
      </c>
      <c r="D27" s="6">
        <v>26</v>
      </c>
      <c r="E27" s="21">
        <f t="shared" si="9"/>
        <v>0.18978102189781021</v>
      </c>
      <c r="F27" s="40">
        <v>21</v>
      </c>
      <c r="G27" s="21">
        <f t="shared" si="10"/>
        <v>0.17355371900826447</v>
      </c>
      <c r="H27" s="6">
        <v>24</v>
      </c>
      <c r="I27" s="21">
        <f t="shared" si="11"/>
        <v>0.17910447761194029</v>
      </c>
      <c r="J27" s="6">
        <v>19</v>
      </c>
      <c r="K27" s="21">
        <f t="shared" si="12"/>
        <v>0.15573770491803279</v>
      </c>
      <c r="L27" s="17">
        <f t="shared" si="16"/>
        <v>-0.29629629629629628</v>
      </c>
    </row>
    <row r="28" spans="1:12" x14ac:dyDescent="0.25">
      <c r="A28" s="11" t="s">
        <v>25</v>
      </c>
      <c r="B28" s="40">
        <v>6</v>
      </c>
      <c r="C28" s="21">
        <f t="shared" si="8"/>
        <v>4.7244094488188976E-2</v>
      </c>
      <c r="D28" s="6">
        <v>10</v>
      </c>
      <c r="E28" s="21">
        <f t="shared" si="9"/>
        <v>7.2992700729927001E-2</v>
      </c>
      <c r="F28" s="40">
        <v>13</v>
      </c>
      <c r="G28" s="21">
        <f t="shared" si="10"/>
        <v>0.10743801652892562</v>
      </c>
      <c r="H28" s="6">
        <v>16</v>
      </c>
      <c r="I28" s="21">
        <f t="shared" si="11"/>
        <v>0.11940298507462686</v>
      </c>
      <c r="J28" s="6">
        <v>13</v>
      </c>
      <c r="K28" s="21">
        <f t="shared" si="12"/>
        <v>0.10655737704918032</v>
      </c>
      <c r="L28" s="17">
        <f>(J28-B28)/B28</f>
        <v>1.1666666666666667</v>
      </c>
    </row>
    <row r="29" spans="1:12" x14ac:dyDescent="0.25">
      <c r="A29" s="39" t="s">
        <v>63</v>
      </c>
      <c r="B29" s="42" t="s">
        <v>9</v>
      </c>
      <c r="C29" s="42" t="s">
        <v>9</v>
      </c>
      <c r="D29" s="6">
        <v>1</v>
      </c>
      <c r="E29" s="21">
        <f t="shared" si="9"/>
        <v>7.2992700729927005E-3</v>
      </c>
      <c r="F29" s="42" t="s">
        <v>9</v>
      </c>
      <c r="G29" s="42" t="s">
        <v>9</v>
      </c>
      <c r="H29" s="42" t="s">
        <v>9</v>
      </c>
      <c r="I29" s="42" t="s">
        <v>9</v>
      </c>
      <c r="J29" s="6">
        <v>1</v>
      </c>
      <c r="K29" s="21">
        <f t="shared" si="12"/>
        <v>8.1967213114754103E-3</v>
      </c>
      <c r="L29" s="17">
        <v>1</v>
      </c>
    </row>
    <row r="30" spans="1:12" x14ac:dyDescent="0.25">
      <c r="A30" s="11" t="s">
        <v>26</v>
      </c>
      <c r="B30" s="40">
        <v>27</v>
      </c>
      <c r="C30" s="21">
        <f t="shared" si="8"/>
        <v>0.2125984251968504</v>
      </c>
      <c r="D30" s="6">
        <v>27</v>
      </c>
      <c r="E30" s="21">
        <f t="shared" si="9"/>
        <v>0.19708029197080293</v>
      </c>
      <c r="F30" s="40">
        <v>14</v>
      </c>
      <c r="G30" s="21">
        <f t="shared" si="10"/>
        <v>0.11570247933884298</v>
      </c>
      <c r="H30" s="6">
        <v>11</v>
      </c>
      <c r="I30" s="21">
        <f t="shared" si="11"/>
        <v>8.2089552238805971E-2</v>
      </c>
      <c r="J30" s="6">
        <v>7</v>
      </c>
      <c r="K30" s="21">
        <f t="shared" si="12"/>
        <v>5.737704918032787E-2</v>
      </c>
      <c r="L30" s="17">
        <f t="shared" si="16"/>
        <v>-0.7407407407407407</v>
      </c>
    </row>
    <row r="31" spans="1:12" s="36" customFormat="1" x14ac:dyDescent="0.25">
      <c r="A31" s="12" t="s">
        <v>5</v>
      </c>
      <c r="B31" s="41">
        <f>SUM(B26:B30)</f>
        <v>127</v>
      </c>
      <c r="C31" s="21">
        <f t="shared" si="8"/>
        <v>1</v>
      </c>
      <c r="D31" s="20">
        <f>SUM(D26:D30)</f>
        <v>137</v>
      </c>
      <c r="E31" s="21">
        <f t="shared" si="9"/>
        <v>1</v>
      </c>
      <c r="F31" s="41">
        <f>SUM(F26:F30)</f>
        <v>121</v>
      </c>
      <c r="G31" s="21">
        <f t="shared" si="10"/>
        <v>1</v>
      </c>
      <c r="H31" s="20">
        <f>SUM(H26:H30)</f>
        <v>134</v>
      </c>
      <c r="I31" s="21">
        <f t="shared" si="11"/>
        <v>1</v>
      </c>
      <c r="J31" s="20">
        <f>SUM(J26:J30)</f>
        <v>122</v>
      </c>
      <c r="K31" s="21">
        <f t="shared" si="12"/>
        <v>1</v>
      </c>
      <c r="L31" s="21">
        <f t="shared" si="16"/>
        <v>-3.937007874015748E-2</v>
      </c>
    </row>
    <row r="32" spans="1:12" ht="30" x14ac:dyDescent="0.25">
      <c r="A32" s="10" t="s">
        <v>27</v>
      </c>
      <c r="B32" s="45" t="s">
        <v>58</v>
      </c>
      <c r="C32" s="45"/>
      <c r="D32" s="45" t="s">
        <v>59</v>
      </c>
      <c r="E32" s="45"/>
      <c r="F32" s="45" t="s">
        <v>60</v>
      </c>
      <c r="G32" s="45"/>
      <c r="H32" s="45" t="s">
        <v>61</v>
      </c>
      <c r="I32" s="45"/>
      <c r="J32" s="45" t="s">
        <v>62</v>
      </c>
      <c r="K32" s="45"/>
      <c r="L32" s="16" t="s">
        <v>1</v>
      </c>
    </row>
    <row r="33" spans="1:12" ht="30" x14ac:dyDescent="0.25">
      <c r="A33" s="14" t="s">
        <v>52</v>
      </c>
      <c r="B33" s="40">
        <v>65</v>
      </c>
      <c r="C33" s="21">
        <f t="shared" si="8"/>
        <v>0.51181102362204722</v>
      </c>
      <c r="D33" s="6">
        <v>69</v>
      </c>
      <c r="E33" s="21">
        <f t="shared" si="9"/>
        <v>0.5036496350364964</v>
      </c>
      <c r="F33" s="40">
        <v>63</v>
      </c>
      <c r="G33" s="21">
        <f t="shared" si="10"/>
        <v>0.52066115702479343</v>
      </c>
      <c r="H33" s="6">
        <v>75</v>
      </c>
      <c r="I33" s="21">
        <f t="shared" si="11"/>
        <v>0.55970149253731338</v>
      </c>
      <c r="J33" s="6">
        <v>64</v>
      </c>
      <c r="K33" s="21">
        <f t="shared" si="12"/>
        <v>0.52459016393442626</v>
      </c>
      <c r="L33" s="17">
        <f t="shared" ref="L33:L35" si="17">(J33-B33)/B33</f>
        <v>-1.5384615384615385E-2</v>
      </c>
    </row>
    <row r="34" spans="1:12" x14ac:dyDescent="0.25">
      <c r="A34" s="11" t="s">
        <v>28</v>
      </c>
      <c r="B34" s="40">
        <v>62</v>
      </c>
      <c r="C34" s="21">
        <f t="shared" si="8"/>
        <v>0.48818897637795278</v>
      </c>
      <c r="D34" s="6">
        <v>68</v>
      </c>
      <c r="E34" s="21">
        <f t="shared" si="9"/>
        <v>0.49635036496350365</v>
      </c>
      <c r="F34" s="40">
        <v>58</v>
      </c>
      <c r="G34" s="21">
        <f t="shared" si="10"/>
        <v>0.47933884297520662</v>
      </c>
      <c r="H34" s="6">
        <v>59</v>
      </c>
      <c r="I34" s="21">
        <f t="shared" si="11"/>
        <v>0.44029850746268656</v>
      </c>
      <c r="J34" s="6">
        <v>58</v>
      </c>
      <c r="K34" s="21">
        <f t="shared" si="12"/>
        <v>0.47540983606557374</v>
      </c>
      <c r="L34" s="17">
        <f t="shared" si="17"/>
        <v>-6.4516129032258063E-2</v>
      </c>
    </row>
    <row r="35" spans="1:12" s="36" customFormat="1" x14ac:dyDescent="0.25">
      <c r="A35" s="12" t="s">
        <v>5</v>
      </c>
      <c r="B35" s="41">
        <f>SUM(B33:B34)</f>
        <v>127</v>
      </c>
      <c r="C35" s="21">
        <f t="shared" si="8"/>
        <v>1</v>
      </c>
      <c r="D35" s="20">
        <f t="shared" ref="D35:J35" si="18">SUM(D33:D34)</f>
        <v>137</v>
      </c>
      <c r="E35" s="21">
        <f t="shared" si="9"/>
        <v>1</v>
      </c>
      <c r="F35" s="41">
        <f t="shared" si="18"/>
        <v>121</v>
      </c>
      <c r="G35" s="21">
        <f t="shared" si="10"/>
        <v>1</v>
      </c>
      <c r="H35" s="20">
        <f t="shared" si="18"/>
        <v>134</v>
      </c>
      <c r="I35" s="21">
        <f t="shared" si="11"/>
        <v>1</v>
      </c>
      <c r="J35" s="20">
        <f t="shared" si="18"/>
        <v>122</v>
      </c>
      <c r="K35" s="21">
        <f t="shared" si="12"/>
        <v>1</v>
      </c>
      <c r="L35" s="21">
        <f t="shared" si="17"/>
        <v>-3.937007874015748E-2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G4" sqref="G4:G8"/>
    </sheetView>
  </sheetViews>
  <sheetFormatPr defaultRowHeight="15" x14ac:dyDescent="0.25"/>
  <cols>
    <col min="1" max="1" width="38.140625" style="15" customWidth="1"/>
    <col min="2" max="2" width="18.5703125" style="9" customWidth="1"/>
    <col min="3" max="8" width="13.140625" style="9" customWidth="1"/>
  </cols>
  <sheetData>
    <row r="1" spans="1:8" x14ac:dyDescent="0.25">
      <c r="A1" s="46" t="s">
        <v>65</v>
      </c>
      <c r="B1" s="46"/>
      <c r="C1" s="46"/>
      <c r="D1" s="46"/>
      <c r="E1" s="46"/>
      <c r="F1" s="46"/>
      <c r="G1" s="46"/>
      <c r="H1" s="46"/>
    </row>
    <row r="2" spans="1:8" x14ac:dyDescent="0.25">
      <c r="A2" s="49"/>
      <c r="B2" s="49"/>
      <c r="C2" s="49"/>
      <c r="D2" s="49"/>
      <c r="E2" s="49"/>
      <c r="F2" s="49"/>
      <c r="G2" s="49"/>
      <c r="H2" s="49"/>
    </row>
    <row r="3" spans="1:8" ht="30" x14ac:dyDescent="0.25">
      <c r="A3" s="22" t="s">
        <v>29</v>
      </c>
      <c r="B3" s="1" t="s">
        <v>30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31</v>
      </c>
      <c r="H3" s="3" t="s">
        <v>57</v>
      </c>
    </row>
    <row r="4" spans="1:8" x14ac:dyDescent="0.25">
      <c r="A4" s="50" t="s">
        <v>66</v>
      </c>
      <c r="B4" s="2" t="s">
        <v>58</v>
      </c>
      <c r="C4" s="2">
        <v>165</v>
      </c>
      <c r="D4" s="2">
        <v>153</v>
      </c>
      <c r="E4" s="4">
        <v>0.92727272727272725</v>
      </c>
      <c r="F4" s="2">
        <v>136</v>
      </c>
      <c r="G4" s="4">
        <v>0.82424242424242422</v>
      </c>
      <c r="H4" s="5" t="s">
        <v>9</v>
      </c>
    </row>
    <row r="5" spans="1:8" x14ac:dyDescent="0.25">
      <c r="A5" s="51"/>
      <c r="B5" s="2" t="s">
        <v>59</v>
      </c>
      <c r="C5" s="6">
        <v>167</v>
      </c>
      <c r="D5" s="6">
        <v>155</v>
      </c>
      <c r="E5" s="4">
        <v>0.92814371257485029</v>
      </c>
      <c r="F5" s="6">
        <v>129</v>
      </c>
      <c r="G5" s="4">
        <v>0.77245508982035926</v>
      </c>
      <c r="H5" s="8" t="s">
        <v>9</v>
      </c>
    </row>
    <row r="6" spans="1:8" x14ac:dyDescent="0.25">
      <c r="A6" s="51"/>
      <c r="B6" s="2" t="s">
        <v>60</v>
      </c>
      <c r="C6" s="6">
        <v>154</v>
      </c>
      <c r="D6" s="6">
        <v>145</v>
      </c>
      <c r="E6" s="4">
        <v>0.94155844155844159</v>
      </c>
      <c r="F6" s="6">
        <v>124</v>
      </c>
      <c r="G6" s="4">
        <v>0.80519480519480524</v>
      </c>
      <c r="H6" s="8" t="s">
        <v>9</v>
      </c>
    </row>
    <row r="7" spans="1:8" x14ac:dyDescent="0.25">
      <c r="A7" s="51"/>
      <c r="B7" s="2" t="s">
        <v>61</v>
      </c>
      <c r="C7" s="6">
        <v>164</v>
      </c>
      <c r="D7" s="6">
        <v>152</v>
      </c>
      <c r="E7" s="4">
        <v>0.92682926829268297</v>
      </c>
      <c r="F7" s="6">
        <v>123</v>
      </c>
      <c r="G7" s="4">
        <v>0.75</v>
      </c>
      <c r="H7" s="8" t="s">
        <v>9</v>
      </c>
    </row>
    <row r="8" spans="1:8" x14ac:dyDescent="0.25">
      <c r="A8" s="52"/>
      <c r="B8" s="2" t="s">
        <v>62</v>
      </c>
      <c r="C8" s="6">
        <v>146</v>
      </c>
      <c r="D8" s="6">
        <v>130</v>
      </c>
      <c r="E8" s="4">
        <v>0.8904109589041096</v>
      </c>
      <c r="F8" s="6">
        <v>114</v>
      </c>
      <c r="G8" s="4">
        <v>0.78082191780821919</v>
      </c>
      <c r="H8" s="8" t="s">
        <v>9</v>
      </c>
    </row>
    <row r="10" spans="1:8" ht="30" x14ac:dyDescent="0.25">
      <c r="A10" s="10" t="s">
        <v>32</v>
      </c>
      <c r="B10" s="1" t="s">
        <v>30</v>
      </c>
      <c r="C10" s="3" t="s">
        <v>53</v>
      </c>
      <c r="D10" s="3" t="s">
        <v>54</v>
      </c>
      <c r="E10" s="3" t="s">
        <v>55</v>
      </c>
      <c r="F10" s="3" t="s">
        <v>56</v>
      </c>
      <c r="G10" s="3" t="s">
        <v>31</v>
      </c>
      <c r="H10" s="3" t="s">
        <v>57</v>
      </c>
    </row>
    <row r="11" spans="1:8" x14ac:dyDescent="0.25">
      <c r="A11" s="53" t="s">
        <v>67</v>
      </c>
      <c r="B11" s="2" t="s">
        <v>58</v>
      </c>
      <c r="C11" s="6">
        <v>101</v>
      </c>
      <c r="D11" s="6">
        <v>92</v>
      </c>
      <c r="E11" s="7">
        <v>0.91089108910891092</v>
      </c>
      <c r="F11" s="6">
        <v>80</v>
      </c>
      <c r="G11" s="7">
        <v>0.79207920792079212</v>
      </c>
      <c r="H11" s="8">
        <v>2.7076086956521737</v>
      </c>
    </row>
    <row r="12" spans="1:8" x14ac:dyDescent="0.25">
      <c r="A12" s="53"/>
      <c r="B12" s="2" t="s">
        <v>59</v>
      </c>
      <c r="C12" s="6">
        <v>112</v>
      </c>
      <c r="D12" s="6">
        <v>102</v>
      </c>
      <c r="E12" s="7">
        <v>0.9107142857142857</v>
      </c>
      <c r="F12" s="6">
        <v>81</v>
      </c>
      <c r="G12" s="7">
        <v>0.7232142857142857</v>
      </c>
      <c r="H12" s="8">
        <v>2.4277227722772272</v>
      </c>
    </row>
    <row r="13" spans="1:8" x14ac:dyDescent="0.25">
      <c r="A13" s="53"/>
      <c r="B13" s="2" t="s">
        <v>60</v>
      </c>
      <c r="C13" s="6">
        <v>100</v>
      </c>
      <c r="D13" s="6">
        <v>93</v>
      </c>
      <c r="E13" s="7">
        <v>0.93</v>
      </c>
      <c r="F13" s="6">
        <v>76</v>
      </c>
      <c r="G13" s="7">
        <v>0.76</v>
      </c>
      <c r="H13" s="8">
        <v>2.3891304347826088</v>
      </c>
    </row>
    <row r="14" spans="1:8" x14ac:dyDescent="0.25">
      <c r="A14" s="53"/>
      <c r="B14" s="2" t="s">
        <v>61</v>
      </c>
      <c r="C14" s="6">
        <v>108</v>
      </c>
      <c r="D14" s="6">
        <v>100</v>
      </c>
      <c r="E14" s="7">
        <v>0.92592592592592593</v>
      </c>
      <c r="F14" s="6">
        <v>75</v>
      </c>
      <c r="G14" s="7">
        <v>0.69444444444444442</v>
      </c>
      <c r="H14" s="8">
        <v>2.1816326530612247</v>
      </c>
    </row>
    <row r="15" spans="1:8" x14ac:dyDescent="0.25">
      <c r="A15" s="53"/>
      <c r="B15" s="2" t="s">
        <v>62</v>
      </c>
      <c r="C15" s="6">
        <v>98</v>
      </c>
      <c r="D15" s="6">
        <v>85</v>
      </c>
      <c r="E15" s="7">
        <v>0.86734693877551017</v>
      </c>
      <c r="F15" s="6">
        <v>70</v>
      </c>
      <c r="G15" s="7">
        <v>0.7142857142857143</v>
      </c>
      <c r="H15" s="8">
        <v>2.7214285714285711</v>
      </c>
    </row>
    <row r="16" spans="1:8" ht="30" x14ac:dyDescent="0.25">
      <c r="A16" s="23"/>
      <c r="B16" s="1" t="s">
        <v>30</v>
      </c>
      <c r="C16" s="3" t="s">
        <v>53</v>
      </c>
      <c r="D16" s="3" t="s">
        <v>54</v>
      </c>
      <c r="E16" s="3" t="s">
        <v>55</v>
      </c>
      <c r="F16" s="3" t="s">
        <v>56</v>
      </c>
      <c r="G16" s="3" t="s">
        <v>31</v>
      </c>
      <c r="H16" s="3" t="s">
        <v>57</v>
      </c>
    </row>
    <row r="17" spans="1:8" x14ac:dyDescent="0.25">
      <c r="A17" s="53" t="s">
        <v>68</v>
      </c>
      <c r="B17" s="2" t="s">
        <v>58</v>
      </c>
      <c r="C17" s="6">
        <v>64</v>
      </c>
      <c r="D17" s="6">
        <v>61</v>
      </c>
      <c r="E17" s="7">
        <v>0.953125</v>
      </c>
      <c r="F17" s="6">
        <v>56</v>
      </c>
      <c r="G17" s="7">
        <v>0.875</v>
      </c>
      <c r="H17" s="8">
        <v>3.2819672131147546</v>
      </c>
    </row>
    <row r="18" spans="1:8" x14ac:dyDescent="0.25">
      <c r="A18" s="53"/>
      <c r="B18" s="2" t="s">
        <v>59</v>
      </c>
      <c r="C18" s="6">
        <v>55</v>
      </c>
      <c r="D18" s="6">
        <v>53</v>
      </c>
      <c r="E18" s="7">
        <v>0.96363636363636362</v>
      </c>
      <c r="F18" s="6">
        <v>48</v>
      </c>
      <c r="G18" s="7">
        <v>0.87272727272727268</v>
      </c>
      <c r="H18" s="8">
        <v>3.2207547169811321</v>
      </c>
    </row>
    <row r="19" spans="1:8" x14ac:dyDescent="0.25">
      <c r="A19" s="53"/>
      <c r="B19" s="2" t="s">
        <v>60</v>
      </c>
      <c r="C19" s="6">
        <v>54</v>
      </c>
      <c r="D19" s="6">
        <v>52</v>
      </c>
      <c r="E19" s="7">
        <v>0.96296296296296291</v>
      </c>
      <c r="F19" s="6">
        <v>48</v>
      </c>
      <c r="G19" s="7">
        <v>0.88888888888888884</v>
      </c>
      <c r="H19" s="8">
        <v>3.4173076923076926</v>
      </c>
    </row>
    <row r="20" spans="1:8" x14ac:dyDescent="0.25">
      <c r="A20" s="53"/>
      <c r="B20" s="2" t="s">
        <v>61</v>
      </c>
      <c r="C20" s="6">
        <v>56</v>
      </c>
      <c r="D20" s="6">
        <v>52</v>
      </c>
      <c r="E20" s="7">
        <v>0.9285714285714286</v>
      </c>
      <c r="F20" s="6">
        <v>48</v>
      </c>
      <c r="G20" s="7">
        <v>0.8571428571428571</v>
      </c>
      <c r="H20" s="8">
        <v>3.3673076923076919</v>
      </c>
    </row>
    <row r="21" spans="1:8" x14ac:dyDescent="0.25">
      <c r="A21" s="53"/>
      <c r="B21" s="2" t="s">
        <v>62</v>
      </c>
      <c r="C21" s="6">
        <v>48</v>
      </c>
      <c r="D21" s="6">
        <v>45</v>
      </c>
      <c r="E21" s="7">
        <v>0.9375</v>
      </c>
      <c r="F21" s="6">
        <v>44</v>
      </c>
      <c r="G21" s="7">
        <v>0.91666666666666663</v>
      </c>
      <c r="H21" s="8">
        <v>3.461363636363636</v>
      </c>
    </row>
    <row r="22" spans="1:8" x14ac:dyDescent="0.25">
      <c r="A22"/>
      <c r="B22"/>
      <c r="C22"/>
      <c r="D22"/>
      <c r="E22"/>
      <c r="F22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</sheetData>
  <mergeCells count="4">
    <mergeCell ref="A1:H2"/>
    <mergeCell ref="A4:A8"/>
    <mergeCell ref="A11:A15"/>
    <mergeCell ref="A17:A21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6" sqref="C6:H6"/>
    </sheetView>
  </sheetViews>
  <sheetFormatPr defaultRowHeight="15" x14ac:dyDescent="0.25"/>
  <cols>
    <col min="1" max="1" width="16.28515625" style="15" customWidth="1"/>
    <col min="2" max="8" width="13.7109375" style="9" customWidth="1"/>
  </cols>
  <sheetData>
    <row r="1" spans="1:8" ht="30" x14ac:dyDescent="0.25">
      <c r="A1" s="10" t="s">
        <v>33</v>
      </c>
      <c r="B1" s="1" t="s">
        <v>30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31</v>
      </c>
      <c r="H1" s="3" t="s">
        <v>57</v>
      </c>
    </row>
    <row r="2" spans="1:8" x14ac:dyDescent="0.25">
      <c r="A2" s="53" t="s">
        <v>34</v>
      </c>
      <c r="B2" s="2" t="s">
        <v>58</v>
      </c>
      <c r="C2" s="6">
        <v>165</v>
      </c>
      <c r="D2" s="6">
        <v>153</v>
      </c>
      <c r="E2" s="7">
        <v>0.92727272727272725</v>
      </c>
      <c r="F2" s="6">
        <v>136</v>
      </c>
      <c r="G2" s="24">
        <v>0.82424242424242422</v>
      </c>
      <c r="H2" s="25">
        <v>2.9366013071895427</v>
      </c>
    </row>
    <row r="3" spans="1:8" x14ac:dyDescent="0.25">
      <c r="A3" s="53"/>
      <c r="B3" s="2" t="s">
        <v>59</v>
      </c>
      <c r="C3" s="6">
        <v>167</v>
      </c>
      <c r="D3" s="6">
        <v>155</v>
      </c>
      <c r="E3" s="7">
        <v>0.92814371257485029</v>
      </c>
      <c r="F3" s="6">
        <v>129</v>
      </c>
      <c r="G3" s="24">
        <v>0.77245508982035926</v>
      </c>
      <c r="H3" s="25">
        <v>2.7006493506493507</v>
      </c>
    </row>
    <row r="4" spans="1:8" x14ac:dyDescent="0.25">
      <c r="A4" s="53"/>
      <c r="B4" s="2" t="s">
        <v>60</v>
      </c>
      <c r="C4" s="6">
        <v>154</v>
      </c>
      <c r="D4" s="6">
        <v>145</v>
      </c>
      <c r="E4" s="7">
        <v>0.94155844155844159</v>
      </c>
      <c r="F4" s="6">
        <v>124</v>
      </c>
      <c r="G4" s="24">
        <v>0.80519480519480524</v>
      </c>
      <c r="H4" s="25">
        <v>2.7604166666666665</v>
      </c>
    </row>
    <row r="5" spans="1:8" x14ac:dyDescent="0.25">
      <c r="A5" s="53"/>
      <c r="B5" s="2" t="s">
        <v>61</v>
      </c>
      <c r="C5" s="6">
        <v>164</v>
      </c>
      <c r="D5" s="6">
        <v>152</v>
      </c>
      <c r="E5" s="7">
        <v>0.92682926829268297</v>
      </c>
      <c r="F5" s="6">
        <v>123</v>
      </c>
      <c r="G5" s="24">
        <v>0.75</v>
      </c>
      <c r="H5" s="25">
        <v>2.5926666666666667</v>
      </c>
    </row>
    <row r="6" spans="1:8" x14ac:dyDescent="0.25">
      <c r="A6" s="53"/>
      <c r="B6" s="2" t="s">
        <v>62</v>
      </c>
      <c r="C6" s="6">
        <v>146</v>
      </c>
      <c r="D6" s="6">
        <v>130</v>
      </c>
      <c r="E6" s="7">
        <v>0.8904109589041096</v>
      </c>
      <c r="F6" s="6">
        <v>114</v>
      </c>
      <c r="G6" s="24">
        <v>0.78082191780821919</v>
      </c>
      <c r="H6" s="25">
        <v>2.9757812499999998</v>
      </c>
    </row>
    <row r="7" spans="1:8" x14ac:dyDescent="0.25">
      <c r="A7" s="53" t="s">
        <v>35</v>
      </c>
      <c r="B7" s="2" t="s">
        <v>58</v>
      </c>
      <c r="C7" s="18" t="s">
        <v>9</v>
      </c>
      <c r="D7" s="18" t="s">
        <v>9</v>
      </c>
      <c r="E7" s="26" t="s">
        <v>9</v>
      </c>
      <c r="F7" s="18" t="s">
        <v>9</v>
      </c>
      <c r="G7" s="18" t="s">
        <v>9</v>
      </c>
      <c r="H7" s="26" t="s">
        <v>9</v>
      </c>
    </row>
    <row r="8" spans="1:8" x14ac:dyDescent="0.25">
      <c r="A8" s="53"/>
      <c r="B8" s="2" t="s">
        <v>59</v>
      </c>
      <c r="C8" s="18" t="s">
        <v>9</v>
      </c>
      <c r="D8" s="18" t="s">
        <v>9</v>
      </c>
      <c r="E8" s="26" t="s">
        <v>9</v>
      </c>
      <c r="F8" s="18" t="s">
        <v>9</v>
      </c>
      <c r="G8" s="18" t="s">
        <v>9</v>
      </c>
      <c r="H8" s="26" t="s">
        <v>9</v>
      </c>
    </row>
    <row r="9" spans="1:8" x14ac:dyDescent="0.25">
      <c r="A9" s="53"/>
      <c r="B9" s="2" t="s">
        <v>60</v>
      </c>
      <c r="C9" s="18" t="s">
        <v>9</v>
      </c>
      <c r="D9" s="18" t="s">
        <v>9</v>
      </c>
      <c r="E9" s="26" t="s">
        <v>9</v>
      </c>
      <c r="F9" s="18" t="s">
        <v>9</v>
      </c>
      <c r="G9" s="18" t="s">
        <v>9</v>
      </c>
      <c r="H9" s="26" t="s">
        <v>9</v>
      </c>
    </row>
    <row r="10" spans="1:8" x14ac:dyDescent="0.25">
      <c r="A10" s="53"/>
      <c r="B10" s="2" t="s">
        <v>61</v>
      </c>
      <c r="C10" s="18" t="s">
        <v>9</v>
      </c>
      <c r="D10" s="18" t="s">
        <v>9</v>
      </c>
      <c r="E10" s="26" t="s">
        <v>9</v>
      </c>
      <c r="F10" s="18" t="s">
        <v>9</v>
      </c>
      <c r="G10" s="18" t="s">
        <v>9</v>
      </c>
      <c r="H10" s="26" t="s">
        <v>9</v>
      </c>
    </row>
    <row r="11" spans="1:8" x14ac:dyDescent="0.25">
      <c r="A11" s="53"/>
      <c r="B11" s="2" t="s">
        <v>62</v>
      </c>
      <c r="C11" s="18" t="s">
        <v>9</v>
      </c>
      <c r="D11" s="18" t="s">
        <v>9</v>
      </c>
      <c r="E11" s="26" t="s">
        <v>9</v>
      </c>
      <c r="F11" s="18" t="s">
        <v>9</v>
      </c>
      <c r="G11" s="18" t="s">
        <v>9</v>
      </c>
      <c r="H11" s="26" t="s">
        <v>9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0" workbookViewId="0">
      <selection activeCell="J38" sqref="J38"/>
    </sheetView>
  </sheetViews>
  <sheetFormatPr defaultRowHeight="15" x14ac:dyDescent="0.25"/>
  <cols>
    <col min="1" max="1" width="14" style="15" customWidth="1"/>
    <col min="2" max="8" width="14" style="9" customWidth="1"/>
  </cols>
  <sheetData>
    <row r="1" spans="1:8" ht="30" x14ac:dyDescent="0.25">
      <c r="A1" s="10" t="s">
        <v>0</v>
      </c>
      <c r="B1" s="1" t="s">
        <v>30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31</v>
      </c>
      <c r="H1" s="3" t="s">
        <v>57</v>
      </c>
    </row>
    <row r="2" spans="1:8" x14ac:dyDescent="0.25">
      <c r="A2" s="53" t="s">
        <v>2</v>
      </c>
      <c r="B2" s="2" t="s">
        <v>58</v>
      </c>
      <c r="C2" s="6">
        <v>72</v>
      </c>
      <c r="D2" s="6">
        <v>66</v>
      </c>
      <c r="E2" s="7">
        <v>0.91666666666666663</v>
      </c>
      <c r="F2" s="6">
        <v>58</v>
      </c>
      <c r="G2" s="7">
        <v>0.80555555555555558</v>
      </c>
      <c r="H2" s="8">
        <v>2.8560606060606055</v>
      </c>
    </row>
    <row r="3" spans="1:8" x14ac:dyDescent="0.25">
      <c r="A3" s="53"/>
      <c r="B3" s="2" t="s">
        <v>59</v>
      </c>
      <c r="C3" s="6">
        <v>77</v>
      </c>
      <c r="D3" s="6">
        <v>74</v>
      </c>
      <c r="E3" s="7">
        <v>0.96103896103896103</v>
      </c>
      <c r="F3" s="6">
        <v>61</v>
      </c>
      <c r="G3" s="7">
        <v>0.79220779220779225</v>
      </c>
      <c r="H3" s="8">
        <v>2.6</v>
      </c>
    </row>
    <row r="4" spans="1:8" x14ac:dyDescent="0.25">
      <c r="A4" s="53"/>
      <c r="B4" s="2" t="s">
        <v>60</v>
      </c>
      <c r="C4" s="6">
        <v>81</v>
      </c>
      <c r="D4" s="6">
        <v>75</v>
      </c>
      <c r="E4" s="7">
        <v>0.92592592592592593</v>
      </c>
      <c r="F4" s="6">
        <v>66</v>
      </c>
      <c r="G4" s="7">
        <v>0.81481481481481477</v>
      </c>
      <c r="H4" s="8">
        <v>2.8445945945945939</v>
      </c>
    </row>
    <row r="5" spans="1:8" x14ac:dyDescent="0.25">
      <c r="A5" s="53"/>
      <c r="B5" s="2" t="s">
        <v>61</v>
      </c>
      <c r="C5" s="6">
        <v>87</v>
      </c>
      <c r="D5" s="6">
        <v>78</v>
      </c>
      <c r="E5" s="7">
        <v>0.89655172413793105</v>
      </c>
      <c r="F5" s="6">
        <v>63</v>
      </c>
      <c r="G5" s="7">
        <v>0.72413793103448276</v>
      </c>
      <c r="H5" s="8">
        <v>2.4657894736842105</v>
      </c>
    </row>
    <row r="6" spans="1:8" x14ac:dyDescent="0.25">
      <c r="A6" s="53"/>
      <c r="B6" s="2" t="s">
        <v>62</v>
      </c>
      <c r="C6" s="6">
        <v>65</v>
      </c>
      <c r="D6" s="6">
        <v>59</v>
      </c>
      <c r="E6" s="7">
        <v>0.90769230769230769</v>
      </c>
      <c r="F6" s="6">
        <v>49</v>
      </c>
      <c r="G6" s="7">
        <v>0.75384615384615383</v>
      </c>
      <c r="H6" s="8">
        <v>2.8245614035087718</v>
      </c>
    </row>
    <row r="7" spans="1:8" x14ac:dyDescent="0.25">
      <c r="A7" s="53" t="s">
        <v>3</v>
      </c>
      <c r="B7" s="2" t="s">
        <v>58</v>
      </c>
      <c r="C7" s="6">
        <v>90</v>
      </c>
      <c r="D7" s="6">
        <v>84</v>
      </c>
      <c r="E7" s="7">
        <v>0.93333333333333335</v>
      </c>
      <c r="F7" s="6">
        <v>75</v>
      </c>
      <c r="G7" s="7">
        <v>0.83333333333333337</v>
      </c>
      <c r="H7" s="8">
        <v>2.9857142857142858</v>
      </c>
    </row>
    <row r="8" spans="1:8" x14ac:dyDescent="0.25">
      <c r="A8" s="53"/>
      <c r="B8" s="2" t="s">
        <v>59</v>
      </c>
      <c r="C8" s="6">
        <v>89</v>
      </c>
      <c r="D8" s="6">
        <v>80</v>
      </c>
      <c r="E8" s="7">
        <v>0.898876404494382</v>
      </c>
      <c r="F8" s="6">
        <v>68</v>
      </c>
      <c r="G8" s="7">
        <v>0.7640449438202247</v>
      </c>
      <c r="H8" s="8">
        <v>2.8137500000000002</v>
      </c>
    </row>
    <row r="9" spans="1:8" x14ac:dyDescent="0.25">
      <c r="A9" s="53"/>
      <c r="B9" s="2" t="s">
        <v>60</v>
      </c>
      <c r="C9" s="6">
        <v>73</v>
      </c>
      <c r="D9" s="6">
        <v>70</v>
      </c>
      <c r="E9" s="7">
        <v>0.95890410958904104</v>
      </c>
      <c r="F9" s="6">
        <v>58</v>
      </c>
      <c r="G9" s="7">
        <v>0.79452054794520544</v>
      </c>
      <c r="H9" s="8">
        <v>2.6714285714285713</v>
      </c>
    </row>
    <row r="10" spans="1:8" x14ac:dyDescent="0.25">
      <c r="A10" s="53"/>
      <c r="B10" s="2" t="s">
        <v>61</v>
      </c>
      <c r="C10" s="6">
        <v>76</v>
      </c>
      <c r="D10" s="6">
        <v>73</v>
      </c>
      <c r="E10" s="7">
        <v>0.96052631578947367</v>
      </c>
      <c r="F10" s="6">
        <v>59</v>
      </c>
      <c r="G10" s="7">
        <v>0.77631578947368418</v>
      </c>
      <c r="H10" s="8">
        <v>2.7328767123287672</v>
      </c>
    </row>
    <row r="11" spans="1:8" x14ac:dyDescent="0.25">
      <c r="A11" s="53"/>
      <c r="B11" s="2" t="s">
        <v>62</v>
      </c>
      <c r="C11" s="6">
        <v>78</v>
      </c>
      <c r="D11" s="6">
        <v>69</v>
      </c>
      <c r="E11" s="7">
        <v>0.88461538461538458</v>
      </c>
      <c r="F11" s="6">
        <v>65</v>
      </c>
      <c r="G11" s="7">
        <v>0.83333333333333337</v>
      </c>
      <c r="H11" s="8">
        <v>3.18695652173913</v>
      </c>
    </row>
    <row r="12" spans="1:8" ht="30" x14ac:dyDescent="0.25">
      <c r="A12" s="10" t="s">
        <v>36</v>
      </c>
      <c r="B12" s="1" t="s">
        <v>30</v>
      </c>
      <c r="C12" s="3" t="s">
        <v>53</v>
      </c>
      <c r="D12" s="3" t="s">
        <v>54</v>
      </c>
      <c r="E12" s="3" t="s">
        <v>55</v>
      </c>
      <c r="F12" s="3" t="s">
        <v>56</v>
      </c>
      <c r="G12" s="3" t="s">
        <v>31</v>
      </c>
      <c r="H12" s="3" t="s">
        <v>57</v>
      </c>
    </row>
    <row r="13" spans="1:8" x14ac:dyDescent="0.25">
      <c r="A13" s="55" t="s">
        <v>37</v>
      </c>
      <c r="B13" s="2" t="s">
        <v>58</v>
      </c>
      <c r="C13" s="6">
        <v>6</v>
      </c>
      <c r="D13" s="6">
        <v>5</v>
      </c>
      <c r="E13" s="7">
        <v>0.83333333333333337</v>
      </c>
      <c r="F13" s="6">
        <v>3</v>
      </c>
      <c r="G13" s="7">
        <v>0.5</v>
      </c>
      <c r="H13" s="8">
        <v>2.2599999999999998</v>
      </c>
    </row>
    <row r="14" spans="1:8" x14ac:dyDescent="0.25">
      <c r="A14" s="56"/>
      <c r="B14" s="2" t="s">
        <v>59</v>
      </c>
      <c r="C14" s="6">
        <v>8</v>
      </c>
      <c r="D14" s="6">
        <v>8</v>
      </c>
      <c r="E14" s="7">
        <v>1</v>
      </c>
      <c r="F14" s="6">
        <v>7</v>
      </c>
      <c r="G14" s="7">
        <v>0.875</v>
      </c>
      <c r="H14" s="8">
        <v>2.5374999999999996</v>
      </c>
    </row>
    <row r="15" spans="1:8" x14ac:dyDescent="0.25">
      <c r="A15" s="56"/>
      <c r="B15" s="2" t="s">
        <v>60</v>
      </c>
      <c r="C15" s="6">
        <v>8</v>
      </c>
      <c r="D15" s="6">
        <v>6</v>
      </c>
      <c r="E15" s="7">
        <v>0.75</v>
      </c>
      <c r="F15" s="6">
        <v>6</v>
      </c>
      <c r="G15" s="7">
        <v>0.75</v>
      </c>
      <c r="H15" s="8">
        <v>3</v>
      </c>
    </row>
    <row r="16" spans="1:8" x14ac:dyDescent="0.25">
      <c r="A16" s="56"/>
      <c r="B16" s="2" t="s">
        <v>61</v>
      </c>
      <c r="C16" s="6">
        <v>7</v>
      </c>
      <c r="D16" s="6">
        <v>6</v>
      </c>
      <c r="E16" s="7">
        <v>0.8571428571428571</v>
      </c>
      <c r="F16" s="6">
        <v>5</v>
      </c>
      <c r="G16" s="7">
        <v>0.7142857142857143</v>
      </c>
      <c r="H16" s="8">
        <v>2.4</v>
      </c>
    </row>
    <row r="17" spans="1:8" x14ac:dyDescent="0.25">
      <c r="A17" s="57"/>
      <c r="B17" s="2" t="s">
        <v>62</v>
      </c>
      <c r="C17" s="6">
        <v>9</v>
      </c>
      <c r="D17" s="6">
        <v>9</v>
      </c>
      <c r="E17" s="7">
        <v>1</v>
      </c>
      <c r="F17" s="6">
        <v>7</v>
      </c>
      <c r="G17" s="7">
        <v>0.77777777777777779</v>
      </c>
      <c r="H17" s="8">
        <v>2.4444444444444446</v>
      </c>
    </row>
    <row r="18" spans="1:8" x14ac:dyDescent="0.25">
      <c r="A18" s="54" t="s">
        <v>38</v>
      </c>
      <c r="B18" s="2" t="s">
        <v>58</v>
      </c>
      <c r="C18" s="37" t="s">
        <v>9</v>
      </c>
      <c r="D18" s="37" t="s">
        <v>9</v>
      </c>
      <c r="E18" s="7" t="s">
        <v>9</v>
      </c>
      <c r="F18" s="27" t="s">
        <v>9</v>
      </c>
      <c r="G18" s="7" t="s">
        <v>9</v>
      </c>
      <c r="H18" s="28" t="s">
        <v>9</v>
      </c>
    </row>
    <row r="19" spans="1:8" x14ac:dyDescent="0.25">
      <c r="A19" s="54"/>
      <c r="B19" s="2" t="s">
        <v>59</v>
      </c>
      <c r="C19" s="37" t="s">
        <v>9</v>
      </c>
      <c r="D19" s="37" t="s">
        <v>9</v>
      </c>
      <c r="E19" s="7" t="s">
        <v>9</v>
      </c>
      <c r="F19" s="6" t="s">
        <v>9</v>
      </c>
      <c r="G19" s="7" t="s">
        <v>9</v>
      </c>
      <c r="H19" s="8" t="s">
        <v>9</v>
      </c>
    </row>
    <row r="20" spans="1:8" x14ac:dyDescent="0.25">
      <c r="A20" s="54"/>
      <c r="B20" s="2" t="s">
        <v>60</v>
      </c>
      <c r="C20" s="37" t="s">
        <v>9</v>
      </c>
      <c r="D20" s="37" t="s">
        <v>9</v>
      </c>
      <c r="E20" s="7" t="s">
        <v>9</v>
      </c>
      <c r="F20" s="27" t="s">
        <v>9</v>
      </c>
      <c r="G20" s="7" t="s">
        <v>9</v>
      </c>
      <c r="H20" s="28" t="s">
        <v>9</v>
      </c>
    </row>
    <row r="21" spans="1:8" x14ac:dyDescent="0.25">
      <c r="A21" s="54"/>
      <c r="B21" s="2" t="s">
        <v>61</v>
      </c>
      <c r="C21" s="37" t="s">
        <v>9</v>
      </c>
      <c r="D21" s="37" t="s">
        <v>9</v>
      </c>
      <c r="E21" s="7" t="s">
        <v>9</v>
      </c>
      <c r="F21" s="6" t="s">
        <v>9</v>
      </c>
      <c r="G21" s="7" t="s">
        <v>9</v>
      </c>
      <c r="H21" s="8" t="s">
        <v>9</v>
      </c>
    </row>
    <row r="22" spans="1:8" x14ac:dyDescent="0.25">
      <c r="A22" s="54"/>
      <c r="B22" s="2" t="s">
        <v>62</v>
      </c>
      <c r="C22" s="37" t="s">
        <v>9</v>
      </c>
      <c r="D22" s="37" t="s">
        <v>9</v>
      </c>
      <c r="E22" s="7" t="s">
        <v>9</v>
      </c>
      <c r="F22" s="6" t="s">
        <v>9</v>
      </c>
      <c r="G22" s="7" t="s">
        <v>9</v>
      </c>
      <c r="H22" s="8" t="s">
        <v>9</v>
      </c>
    </row>
    <row r="23" spans="1:8" x14ac:dyDescent="0.25">
      <c r="A23" s="53" t="s">
        <v>10</v>
      </c>
      <c r="B23" s="2" t="s">
        <v>58</v>
      </c>
      <c r="C23" s="6">
        <v>3</v>
      </c>
      <c r="D23" s="6">
        <v>3</v>
      </c>
      <c r="E23" s="7">
        <v>1</v>
      </c>
      <c r="F23" s="6">
        <v>3</v>
      </c>
      <c r="G23" s="7">
        <v>1</v>
      </c>
      <c r="H23" s="8">
        <v>4</v>
      </c>
    </row>
    <row r="24" spans="1:8" x14ac:dyDescent="0.25">
      <c r="A24" s="53"/>
      <c r="B24" s="2" t="s">
        <v>59</v>
      </c>
      <c r="C24" s="6">
        <v>3</v>
      </c>
      <c r="D24" s="6">
        <v>2</v>
      </c>
      <c r="E24" s="7">
        <v>0.66666666666666663</v>
      </c>
      <c r="F24" s="6">
        <v>2</v>
      </c>
      <c r="G24" s="7">
        <v>0.66666666666666663</v>
      </c>
      <c r="H24" s="8">
        <v>3.65</v>
      </c>
    </row>
    <row r="25" spans="1:8" x14ac:dyDescent="0.25">
      <c r="A25" s="53"/>
      <c r="B25" s="2" t="s">
        <v>60</v>
      </c>
      <c r="C25" s="27">
        <v>1</v>
      </c>
      <c r="D25" s="27">
        <v>1</v>
      </c>
      <c r="E25" s="7">
        <v>1</v>
      </c>
      <c r="F25" s="27">
        <v>1</v>
      </c>
      <c r="G25" s="7">
        <v>1</v>
      </c>
      <c r="H25" s="28">
        <v>2.2999999999999998</v>
      </c>
    </row>
    <row r="26" spans="1:8" x14ac:dyDescent="0.25">
      <c r="A26" s="53"/>
      <c r="B26" s="2" t="s">
        <v>61</v>
      </c>
      <c r="C26" s="6">
        <v>4</v>
      </c>
      <c r="D26" s="6">
        <v>4</v>
      </c>
      <c r="E26" s="7">
        <v>1</v>
      </c>
      <c r="F26" s="6">
        <v>4</v>
      </c>
      <c r="G26" s="7">
        <v>1</v>
      </c>
      <c r="H26" s="8">
        <v>3.25</v>
      </c>
    </row>
    <row r="27" spans="1:8" x14ac:dyDescent="0.25">
      <c r="A27" s="53"/>
      <c r="B27" s="2" t="s">
        <v>62</v>
      </c>
      <c r="C27" s="6">
        <v>1</v>
      </c>
      <c r="D27" s="6">
        <v>1</v>
      </c>
      <c r="E27" s="7">
        <v>1</v>
      </c>
      <c r="F27" s="6">
        <v>1</v>
      </c>
      <c r="G27" s="7">
        <v>1</v>
      </c>
      <c r="H27" s="8">
        <v>4</v>
      </c>
    </row>
    <row r="28" spans="1:8" x14ac:dyDescent="0.25">
      <c r="A28" s="53" t="s">
        <v>11</v>
      </c>
      <c r="B28" s="2" t="s">
        <v>58</v>
      </c>
      <c r="C28" s="6">
        <v>3</v>
      </c>
      <c r="D28" s="6">
        <v>3</v>
      </c>
      <c r="E28" s="7">
        <v>1</v>
      </c>
      <c r="F28" s="6">
        <v>3</v>
      </c>
      <c r="G28" s="7">
        <v>1</v>
      </c>
      <c r="H28" s="8">
        <v>3</v>
      </c>
    </row>
    <row r="29" spans="1:8" x14ac:dyDescent="0.25">
      <c r="A29" s="53"/>
      <c r="B29" s="2" t="s">
        <v>59</v>
      </c>
      <c r="C29" s="6">
        <v>7</v>
      </c>
      <c r="D29" s="6">
        <v>7</v>
      </c>
      <c r="E29" s="7">
        <v>1</v>
      </c>
      <c r="F29" s="6">
        <v>4</v>
      </c>
      <c r="G29" s="7">
        <v>0.5714285714285714</v>
      </c>
      <c r="H29" s="8">
        <v>2.1428571428571428</v>
      </c>
    </row>
    <row r="30" spans="1:8" x14ac:dyDescent="0.25">
      <c r="A30" s="53"/>
      <c r="B30" s="2" t="s">
        <v>60</v>
      </c>
      <c r="C30" s="6">
        <v>4</v>
      </c>
      <c r="D30" s="6">
        <v>4</v>
      </c>
      <c r="E30" s="7">
        <v>1</v>
      </c>
      <c r="F30" s="6">
        <v>2</v>
      </c>
      <c r="G30" s="7">
        <v>0.5</v>
      </c>
      <c r="H30" s="8">
        <v>1.0999999999999999</v>
      </c>
    </row>
    <row r="31" spans="1:8" x14ac:dyDescent="0.25">
      <c r="A31" s="53"/>
      <c r="B31" s="2" t="s">
        <v>61</v>
      </c>
      <c r="C31" s="6">
        <v>3</v>
      </c>
      <c r="D31" s="6">
        <v>1</v>
      </c>
      <c r="E31" s="7">
        <v>0.33333333333333331</v>
      </c>
      <c r="F31" s="6">
        <v>0</v>
      </c>
      <c r="G31" s="7">
        <v>0</v>
      </c>
      <c r="H31" s="8">
        <v>0</v>
      </c>
    </row>
    <row r="32" spans="1:8" x14ac:dyDescent="0.25">
      <c r="A32" s="53"/>
      <c r="B32" s="2" t="s">
        <v>62</v>
      </c>
      <c r="C32" s="6" t="s">
        <v>9</v>
      </c>
      <c r="D32" s="6" t="s">
        <v>9</v>
      </c>
      <c r="E32" s="7" t="s">
        <v>9</v>
      </c>
      <c r="F32" s="6" t="s">
        <v>9</v>
      </c>
      <c r="G32" s="7" t="s">
        <v>9</v>
      </c>
      <c r="H32" s="8" t="s">
        <v>9</v>
      </c>
    </row>
    <row r="33" spans="1:8" x14ac:dyDescent="0.25">
      <c r="A33" s="53" t="s">
        <v>12</v>
      </c>
      <c r="B33" s="2" t="s">
        <v>58</v>
      </c>
      <c r="C33" s="6">
        <v>53</v>
      </c>
      <c r="D33" s="6">
        <v>49</v>
      </c>
      <c r="E33" s="7">
        <v>0.92452830188679247</v>
      </c>
      <c r="F33" s="6">
        <v>42</v>
      </c>
      <c r="G33" s="7">
        <v>0.79245283018867929</v>
      </c>
      <c r="H33" s="8">
        <v>2.7612244897959184</v>
      </c>
    </row>
    <row r="34" spans="1:8" x14ac:dyDescent="0.25">
      <c r="A34" s="53"/>
      <c r="B34" s="2" t="s">
        <v>59</v>
      </c>
      <c r="C34" s="6">
        <v>77</v>
      </c>
      <c r="D34" s="6">
        <v>69</v>
      </c>
      <c r="E34" s="7">
        <v>0.89610389610389607</v>
      </c>
      <c r="F34" s="6">
        <v>55</v>
      </c>
      <c r="G34" s="7">
        <v>0.7142857142857143</v>
      </c>
      <c r="H34" s="8">
        <v>2.5565217391304351</v>
      </c>
    </row>
    <row r="35" spans="1:8" x14ac:dyDescent="0.25">
      <c r="A35" s="53"/>
      <c r="B35" s="2" t="s">
        <v>60</v>
      </c>
      <c r="C35" s="6">
        <v>57</v>
      </c>
      <c r="D35" s="6">
        <v>55</v>
      </c>
      <c r="E35" s="7">
        <v>0.96491228070175439</v>
      </c>
      <c r="F35" s="6">
        <v>44</v>
      </c>
      <c r="G35" s="7">
        <v>0.77192982456140347</v>
      </c>
      <c r="H35" s="8">
        <v>2.38</v>
      </c>
    </row>
    <row r="36" spans="1:8" x14ac:dyDescent="0.25">
      <c r="A36" s="53"/>
      <c r="B36" s="2" t="s">
        <v>61</v>
      </c>
      <c r="C36" s="6">
        <v>79</v>
      </c>
      <c r="D36" s="6">
        <v>75</v>
      </c>
      <c r="E36" s="7">
        <v>0.94936708860759489</v>
      </c>
      <c r="F36" s="6">
        <v>59</v>
      </c>
      <c r="G36" s="7">
        <v>0.74683544303797467</v>
      </c>
      <c r="H36" s="8">
        <v>2.4626666666666663</v>
      </c>
    </row>
    <row r="37" spans="1:8" x14ac:dyDescent="0.25">
      <c r="A37" s="53"/>
      <c r="B37" s="2" t="s">
        <v>62</v>
      </c>
      <c r="C37" s="6">
        <v>60</v>
      </c>
      <c r="D37" s="6">
        <v>52</v>
      </c>
      <c r="E37" s="7">
        <v>0.8666666666666667</v>
      </c>
      <c r="F37" s="6">
        <v>46</v>
      </c>
      <c r="G37" s="7">
        <v>0.76666666666666672</v>
      </c>
      <c r="H37" s="8">
        <v>3.0019230769230769</v>
      </c>
    </row>
    <row r="38" spans="1:8" x14ac:dyDescent="0.25">
      <c r="A38" s="53" t="s">
        <v>13</v>
      </c>
      <c r="B38" s="2" t="s">
        <v>58</v>
      </c>
      <c r="C38" s="18" t="s">
        <v>9</v>
      </c>
      <c r="D38" s="6" t="s">
        <v>9</v>
      </c>
      <c r="E38" s="7" t="s">
        <v>9</v>
      </c>
      <c r="F38" s="6" t="s">
        <v>9</v>
      </c>
      <c r="G38" s="7" t="s">
        <v>9</v>
      </c>
      <c r="H38" s="8" t="s">
        <v>9</v>
      </c>
    </row>
    <row r="39" spans="1:8" x14ac:dyDescent="0.25">
      <c r="A39" s="53"/>
      <c r="B39" s="2" t="s">
        <v>59</v>
      </c>
      <c r="C39" s="6" t="s">
        <v>9</v>
      </c>
      <c r="D39" s="6" t="s">
        <v>9</v>
      </c>
      <c r="E39" s="7" t="s">
        <v>9</v>
      </c>
      <c r="F39" s="6" t="s">
        <v>9</v>
      </c>
      <c r="G39" s="7" t="s">
        <v>9</v>
      </c>
      <c r="H39" s="8" t="s">
        <v>9</v>
      </c>
    </row>
    <row r="40" spans="1:8" x14ac:dyDescent="0.25">
      <c r="A40" s="53"/>
      <c r="B40" s="2" t="s">
        <v>60</v>
      </c>
      <c r="C40" s="6">
        <v>2</v>
      </c>
      <c r="D40" s="6">
        <v>2</v>
      </c>
      <c r="E40" s="7">
        <v>1</v>
      </c>
      <c r="F40" s="6">
        <v>2</v>
      </c>
      <c r="G40" s="7">
        <v>1</v>
      </c>
      <c r="H40" s="8">
        <v>3.5</v>
      </c>
    </row>
    <row r="41" spans="1:8" x14ac:dyDescent="0.25">
      <c r="A41" s="53"/>
      <c r="B41" s="2" t="s">
        <v>61</v>
      </c>
      <c r="C41" s="6" t="s">
        <v>9</v>
      </c>
      <c r="D41" s="6" t="s">
        <v>9</v>
      </c>
      <c r="E41" s="7" t="s">
        <v>9</v>
      </c>
      <c r="F41" s="6" t="s">
        <v>9</v>
      </c>
      <c r="G41" s="7" t="s">
        <v>9</v>
      </c>
      <c r="H41" s="8" t="s">
        <v>9</v>
      </c>
    </row>
    <row r="42" spans="1:8" x14ac:dyDescent="0.25">
      <c r="A42" s="53"/>
      <c r="B42" s="2" t="s">
        <v>62</v>
      </c>
      <c r="C42" s="6" t="s">
        <v>9</v>
      </c>
      <c r="D42" s="6" t="s">
        <v>9</v>
      </c>
      <c r="E42" s="7" t="s">
        <v>9</v>
      </c>
      <c r="F42" s="6" t="s">
        <v>9</v>
      </c>
      <c r="G42" s="7" t="s">
        <v>9</v>
      </c>
      <c r="H42" s="8" t="s">
        <v>9</v>
      </c>
    </row>
    <row r="43" spans="1:8" x14ac:dyDescent="0.25">
      <c r="A43" s="54" t="s">
        <v>39</v>
      </c>
      <c r="B43" s="2" t="s">
        <v>58</v>
      </c>
      <c r="C43" s="6">
        <v>88</v>
      </c>
      <c r="D43" s="6">
        <v>82</v>
      </c>
      <c r="E43" s="7">
        <v>0.93181818181818177</v>
      </c>
      <c r="F43" s="6">
        <v>75</v>
      </c>
      <c r="G43" s="7">
        <v>0.85227272727272729</v>
      </c>
      <c r="H43" s="8">
        <v>2.9841463414634148</v>
      </c>
    </row>
    <row r="44" spans="1:8" x14ac:dyDescent="0.25">
      <c r="A44" s="54"/>
      <c r="B44" s="2" t="s">
        <v>59</v>
      </c>
      <c r="C44" s="6">
        <v>60</v>
      </c>
      <c r="D44" s="6">
        <v>58</v>
      </c>
      <c r="E44" s="7">
        <v>0.96666666666666667</v>
      </c>
      <c r="F44" s="6">
        <v>51</v>
      </c>
      <c r="G44" s="7">
        <v>0.85</v>
      </c>
      <c r="H44" s="8">
        <v>2.9157894736842103</v>
      </c>
    </row>
    <row r="45" spans="1:8" x14ac:dyDescent="0.25">
      <c r="A45" s="54"/>
      <c r="B45" s="2" t="s">
        <v>60</v>
      </c>
      <c r="C45" s="6">
        <v>74</v>
      </c>
      <c r="D45" s="6">
        <v>69</v>
      </c>
      <c r="E45" s="7">
        <v>0.93243243243243246</v>
      </c>
      <c r="F45" s="6">
        <v>62</v>
      </c>
      <c r="G45" s="7">
        <v>0.83783783783783783</v>
      </c>
      <c r="H45" s="8">
        <v>3.1014492753623188</v>
      </c>
    </row>
    <row r="46" spans="1:8" x14ac:dyDescent="0.25">
      <c r="A46" s="54"/>
      <c r="B46" s="2" t="s">
        <v>61</v>
      </c>
      <c r="C46" s="6">
        <v>57</v>
      </c>
      <c r="D46" s="6">
        <v>53</v>
      </c>
      <c r="E46" s="7">
        <v>0.92982456140350878</v>
      </c>
      <c r="F46" s="6">
        <v>43</v>
      </c>
      <c r="G46" s="7">
        <v>0.75438596491228072</v>
      </c>
      <c r="H46" s="8">
        <v>2.6627450980392156</v>
      </c>
    </row>
    <row r="47" spans="1:8" x14ac:dyDescent="0.25">
      <c r="A47" s="54"/>
      <c r="B47" s="2" t="s">
        <v>62</v>
      </c>
      <c r="C47" s="6">
        <v>68</v>
      </c>
      <c r="D47" s="6">
        <v>61</v>
      </c>
      <c r="E47" s="7">
        <v>0.8970588235294118</v>
      </c>
      <c r="F47" s="6">
        <v>53</v>
      </c>
      <c r="G47" s="7">
        <v>0.77941176470588236</v>
      </c>
      <c r="H47" s="8">
        <v>2.9683333333333337</v>
      </c>
    </row>
    <row r="48" spans="1:8" x14ac:dyDescent="0.25">
      <c r="A48" s="54" t="s">
        <v>40</v>
      </c>
      <c r="B48" s="2" t="s">
        <v>58</v>
      </c>
      <c r="C48" s="6">
        <v>8</v>
      </c>
      <c r="D48" s="6">
        <v>8</v>
      </c>
      <c r="E48" s="7">
        <v>1</v>
      </c>
      <c r="F48" s="6">
        <v>7</v>
      </c>
      <c r="G48" s="7">
        <v>0.875</v>
      </c>
      <c r="H48" s="8">
        <v>3.375</v>
      </c>
    </row>
    <row r="49" spans="1:8" x14ac:dyDescent="0.25">
      <c r="A49" s="54"/>
      <c r="B49" s="2" t="s">
        <v>59</v>
      </c>
      <c r="C49" s="6">
        <v>9</v>
      </c>
      <c r="D49" s="6">
        <v>8</v>
      </c>
      <c r="E49" s="7">
        <v>0.88888888888888884</v>
      </c>
      <c r="F49" s="6">
        <v>7</v>
      </c>
      <c r="G49" s="7">
        <v>0.77777777777777779</v>
      </c>
      <c r="H49" s="8">
        <v>2.7124999999999999</v>
      </c>
    </row>
    <row r="50" spans="1:8" x14ac:dyDescent="0.25">
      <c r="A50" s="54"/>
      <c r="B50" s="2" t="s">
        <v>60</v>
      </c>
      <c r="C50" s="6">
        <v>6</v>
      </c>
      <c r="D50" s="6">
        <v>6</v>
      </c>
      <c r="E50" s="7">
        <v>1</v>
      </c>
      <c r="F50" s="6">
        <v>5</v>
      </c>
      <c r="G50" s="7">
        <v>0.83333333333333337</v>
      </c>
      <c r="H50" s="8">
        <v>2.7166666666666663</v>
      </c>
    </row>
    <row r="51" spans="1:8" x14ac:dyDescent="0.25">
      <c r="A51" s="54"/>
      <c r="B51" s="2" t="s">
        <v>61</v>
      </c>
      <c r="C51" s="6">
        <v>13</v>
      </c>
      <c r="D51" s="6">
        <v>12</v>
      </c>
      <c r="E51" s="7">
        <v>0.92307692307692313</v>
      </c>
      <c r="F51" s="6">
        <v>11</v>
      </c>
      <c r="G51" s="7">
        <v>0.84615384615384615</v>
      </c>
      <c r="H51" s="8">
        <v>3.1666666666666665</v>
      </c>
    </row>
    <row r="52" spans="1:8" x14ac:dyDescent="0.25">
      <c r="A52" s="54"/>
      <c r="B52" s="2" t="s">
        <v>62</v>
      </c>
      <c r="C52" s="6">
        <v>8</v>
      </c>
      <c r="D52" s="6">
        <v>7</v>
      </c>
      <c r="E52" s="7">
        <v>0.875</v>
      </c>
      <c r="F52" s="6">
        <v>7</v>
      </c>
      <c r="G52" s="7">
        <v>0.875</v>
      </c>
      <c r="H52" s="8">
        <v>3.45</v>
      </c>
    </row>
    <row r="53" spans="1:8" x14ac:dyDescent="0.25">
      <c r="A53" s="54" t="s">
        <v>41</v>
      </c>
      <c r="B53" s="2" t="s">
        <v>58</v>
      </c>
      <c r="C53" s="6">
        <v>4</v>
      </c>
      <c r="D53" s="6">
        <v>3</v>
      </c>
      <c r="E53" s="7">
        <v>0.75</v>
      </c>
      <c r="F53" s="6">
        <v>3</v>
      </c>
      <c r="G53" s="7">
        <v>0.75</v>
      </c>
      <c r="H53" s="8">
        <v>3.3333333333333335</v>
      </c>
    </row>
    <row r="54" spans="1:8" x14ac:dyDescent="0.25">
      <c r="A54" s="54"/>
      <c r="B54" s="2" t="s">
        <v>59</v>
      </c>
      <c r="C54" s="6">
        <v>3</v>
      </c>
      <c r="D54" s="6">
        <v>3</v>
      </c>
      <c r="E54" s="7">
        <v>1</v>
      </c>
      <c r="F54" s="6">
        <v>3</v>
      </c>
      <c r="G54" s="7">
        <v>1</v>
      </c>
      <c r="H54" s="8">
        <v>3</v>
      </c>
    </row>
    <row r="55" spans="1:8" x14ac:dyDescent="0.25">
      <c r="A55" s="54"/>
      <c r="B55" s="2" t="s">
        <v>60</v>
      </c>
      <c r="C55" s="6">
        <v>2</v>
      </c>
      <c r="D55" s="6">
        <v>2</v>
      </c>
      <c r="E55" s="7">
        <v>1</v>
      </c>
      <c r="F55" s="6">
        <v>2</v>
      </c>
      <c r="G55" s="7">
        <v>1</v>
      </c>
      <c r="H55" s="8">
        <v>2.85</v>
      </c>
    </row>
    <row r="56" spans="1:8" x14ac:dyDescent="0.25">
      <c r="A56" s="54"/>
      <c r="B56" s="2" t="s">
        <v>61</v>
      </c>
      <c r="C56" s="6">
        <v>1</v>
      </c>
      <c r="D56" s="6">
        <v>1</v>
      </c>
      <c r="E56" s="7">
        <v>1</v>
      </c>
      <c r="F56" s="6">
        <v>1</v>
      </c>
      <c r="G56" s="7">
        <v>1</v>
      </c>
      <c r="H56" s="8">
        <v>3</v>
      </c>
    </row>
    <row r="57" spans="1:8" x14ac:dyDescent="0.25">
      <c r="A57" s="54"/>
      <c r="B57" s="2" t="s">
        <v>62</v>
      </c>
      <c r="C57" s="6" t="s">
        <v>9</v>
      </c>
      <c r="D57" s="6" t="s">
        <v>9</v>
      </c>
      <c r="E57" s="7" t="s">
        <v>9</v>
      </c>
      <c r="F57" s="6" t="s">
        <v>9</v>
      </c>
      <c r="G57" s="7" t="s">
        <v>9</v>
      </c>
      <c r="H57" s="8" t="s">
        <v>9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B6" sqref="B6:K6"/>
    </sheetView>
  </sheetViews>
  <sheetFormatPr defaultRowHeight="15" x14ac:dyDescent="0.25"/>
  <cols>
    <col min="1" max="1" width="15.42578125" style="15" customWidth="1"/>
    <col min="2" max="11" width="11.7109375" style="9" customWidth="1"/>
  </cols>
  <sheetData>
    <row r="1" spans="1:11" ht="45" x14ac:dyDescent="0.25">
      <c r="A1" s="29" t="s">
        <v>30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</row>
    <row r="2" spans="1:11" x14ac:dyDescent="0.25">
      <c r="A2" s="11" t="s">
        <v>58</v>
      </c>
      <c r="B2" s="30">
        <v>4</v>
      </c>
      <c r="C2" s="31">
        <v>491.99999999999989</v>
      </c>
      <c r="D2" s="32">
        <v>702.85714285714278</v>
      </c>
      <c r="E2" s="31">
        <v>16.399999999999999</v>
      </c>
      <c r="F2" s="31">
        <v>0.7</v>
      </c>
      <c r="G2" s="33">
        <v>0</v>
      </c>
      <c r="H2" s="32">
        <v>23.428571428571427</v>
      </c>
      <c r="I2" s="30">
        <v>164</v>
      </c>
      <c r="J2" s="30">
        <v>172</v>
      </c>
      <c r="K2" s="34">
        <v>0.95348837209302328</v>
      </c>
    </row>
    <row r="3" spans="1:11" x14ac:dyDescent="0.25">
      <c r="A3" s="11" t="s">
        <v>59</v>
      </c>
      <c r="B3" s="30">
        <v>5</v>
      </c>
      <c r="C3" s="31">
        <v>498</v>
      </c>
      <c r="D3" s="32">
        <v>553.33333333333326</v>
      </c>
      <c r="E3" s="31">
        <v>16.600000000000001</v>
      </c>
      <c r="F3" s="31">
        <v>0.90000000000000013</v>
      </c>
      <c r="G3" s="33">
        <v>0</v>
      </c>
      <c r="H3" s="32">
        <v>18.444444444444443</v>
      </c>
      <c r="I3" s="30">
        <v>166</v>
      </c>
      <c r="J3" s="30">
        <v>180</v>
      </c>
      <c r="K3" s="34">
        <v>0.92222222222222228</v>
      </c>
    </row>
    <row r="4" spans="1:11" x14ac:dyDescent="0.25">
      <c r="A4" s="11" t="s">
        <v>60</v>
      </c>
      <c r="B4" s="30">
        <v>5</v>
      </c>
      <c r="C4" s="31">
        <v>456</v>
      </c>
      <c r="D4" s="32">
        <v>506.66666666666657</v>
      </c>
      <c r="E4" s="31">
        <v>15.2</v>
      </c>
      <c r="F4" s="31">
        <v>0.90000000000000013</v>
      </c>
      <c r="G4" s="33">
        <v>0</v>
      </c>
      <c r="H4" s="32">
        <v>16.888888888888886</v>
      </c>
      <c r="I4" s="30">
        <v>152</v>
      </c>
      <c r="J4" s="30">
        <v>180</v>
      </c>
      <c r="K4" s="34">
        <v>0.84444444444444444</v>
      </c>
    </row>
    <row r="5" spans="1:11" x14ac:dyDescent="0.25">
      <c r="A5" s="11" t="s">
        <v>61</v>
      </c>
      <c r="B5" s="30">
        <v>5</v>
      </c>
      <c r="C5" s="33">
        <v>483.00000000000006</v>
      </c>
      <c r="D5" s="35">
        <v>536.66666666666663</v>
      </c>
      <c r="E5" s="33">
        <v>16.100000000000001</v>
      </c>
      <c r="F5" s="33">
        <v>0.90000000000000013</v>
      </c>
      <c r="G5" s="33">
        <v>0.15000000000000002</v>
      </c>
      <c r="H5" s="35">
        <v>17.888888888888889</v>
      </c>
      <c r="I5" s="30">
        <v>161</v>
      </c>
      <c r="J5" s="30">
        <v>180</v>
      </c>
      <c r="K5" s="34">
        <v>0.89444444444444449</v>
      </c>
    </row>
    <row r="6" spans="1:11" x14ac:dyDescent="0.25">
      <c r="A6" s="11" t="s">
        <v>62</v>
      </c>
      <c r="B6" s="30">
        <v>5</v>
      </c>
      <c r="C6" s="31">
        <v>420.59999999999997</v>
      </c>
      <c r="D6" s="32">
        <v>467.33333333333326</v>
      </c>
      <c r="E6" s="31">
        <v>14.02</v>
      </c>
      <c r="F6" s="31">
        <v>0.90000000000000013</v>
      </c>
      <c r="G6" s="33">
        <v>0</v>
      </c>
      <c r="H6" s="32">
        <v>15.577777777777776</v>
      </c>
      <c r="I6" s="30">
        <v>138</v>
      </c>
      <c r="J6" s="30">
        <v>180</v>
      </c>
      <c r="K6" s="34">
        <v>0.76666666666666672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Characterisitcs</vt:lpstr>
      <vt:lpstr>Success Rates by Course</vt:lpstr>
      <vt:lpstr>Success Rates by DE</vt:lpstr>
      <vt:lpstr>Success Rates by Demographics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2017-09-27T17:25:28Z</cp:lastPrinted>
  <dcterms:created xsi:type="dcterms:W3CDTF">2017-09-06T17:24:52Z</dcterms:created>
  <dcterms:modified xsi:type="dcterms:W3CDTF">2018-01-29T17:57:02Z</dcterms:modified>
</cp:coreProperties>
</file>