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i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C27" i="1"/>
  <c r="C28" i="1"/>
  <c r="C29" i="1"/>
  <c r="C30" i="1"/>
  <c r="C26" i="1"/>
  <c r="E27" i="1"/>
  <c r="E28" i="1"/>
  <c r="E29" i="1"/>
  <c r="E30" i="1"/>
  <c r="E26" i="1"/>
  <c r="G27" i="1"/>
  <c r="G28" i="1"/>
  <c r="G29" i="1"/>
  <c r="G30" i="1"/>
  <c r="G26" i="1"/>
  <c r="I27" i="1"/>
  <c r="I28" i="1"/>
  <c r="I29" i="1"/>
  <c r="I30" i="1"/>
  <c r="I26" i="1"/>
  <c r="K27" i="1"/>
  <c r="K28" i="1"/>
  <c r="K30" i="1"/>
  <c r="K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2" i="1"/>
  <c r="K13" i="1"/>
  <c r="K15" i="1"/>
  <c r="K16" i="1"/>
  <c r="K9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9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5" i="1" l="1"/>
  <c r="L31" i="1"/>
  <c r="L18" i="1"/>
  <c r="L7" i="1"/>
  <c r="L24" i="1"/>
</calcChain>
</file>

<file path=xl/sharedStrings.xml><?xml version="1.0" encoding="utf-8"?>
<sst xmlns="http://schemas.openxmlformats.org/spreadsheetml/2006/main" count="359" uniqueCount="81">
  <si>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</si>
  <si>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</si>
  <si>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</si>
  <si>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</si>
  <si>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</si>
  <si>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</si>
  <si>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</si>
  <si>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</si>
  <si>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</si>
  <si>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</si>
  <si>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</si>
  <si>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</si>
  <si>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</si>
  <si>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</si>
  <si>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</si>
  <si>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</si>
  <si>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</si>
  <si>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</si>
  <si>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</si>
  <si>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</si>
  <si>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</si>
  <si>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</si>
  <si>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</si>
  <si>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</si>
  <si>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</si>
  <si>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</si>
  <si>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</si>
  <si>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</si>
  <si>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</si>
  <si>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</si>
  <si>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</si>
  <si>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</si>
  <si>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</si>
  <si>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</si>
  <si>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</si>
  <si>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Philosophy
Student Characteristics</t>
  </si>
  <si>
    <t>Program</t>
  </si>
  <si>
    <t>Term</t>
  </si>
  <si>
    <t>Success Rate</t>
  </si>
  <si>
    <t>Course</t>
  </si>
  <si>
    <t>Philosophy
Success and Retention Rates by Course</t>
  </si>
  <si>
    <t>Philosophy</t>
  </si>
  <si>
    <t>PHIL-110 : A General Intro to Philosophy</t>
  </si>
  <si>
    <t>PHIL-115 : History of Phil I: Ancient</t>
  </si>
  <si>
    <t>PHIL-125 : Critical Thinking</t>
  </si>
  <si>
    <t>PHIL-130 : Logic</t>
  </si>
  <si>
    <t>PHIL-140 : Problems in Ethics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</si>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</sst>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3" fontId="0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N7" sqref="N7"/>
    </sheetView>
  </sheetViews>
  <sheetFormatPr defaultRowHeight="15" x14ac:dyDescent="0.25"/>
  <cols>
    <col min="1" max="1" width="30" style="38" customWidth="1"/>
    <col min="2" max="12" width="8.28515625" style="9" customWidth="1"/>
  </cols>
  <sheetData>
    <row r="1" spans="1:12" x14ac:dyDescent="0.25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41" t="s">
        <v>0</v>
      </c>
      <c r="B3" s="47" t="s">
        <v>1</v>
      </c>
      <c r="C3" s="47"/>
      <c r="D3" s="47" t="s">
        <v>2</v>
      </c>
      <c r="E3" s="47"/>
      <c r="F3" s="47" t="s">
        <v>3</v>
      </c>
      <c r="G3" s="47"/>
      <c r="H3" s="47" t="s">
        <v>4</v>
      </c>
      <c r="I3" s="47"/>
      <c r="J3" s="47" t="s">
        <v>5</v>
      </c>
      <c r="K3" s="47"/>
      <c r="L3" s="4" t="s">
        <v>6</v>
      </c>
    </row>
    <row r="4" spans="1:12" x14ac:dyDescent="0.25">
      <c r="A4" s="37" t="s">
        <v>7</v>
      </c>
      <c r="B4" s="5">
        <v>144</v>
      </c>
      <c r="C4" s="6">
        <f t="shared" ref="C4:C6" si="0">B4/308</f>
        <v>0.46753246753246752</v>
      </c>
      <c r="D4" s="5">
        <v>165</v>
      </c>
      <c r="E4" s="6">
        <f t="shared" ref="E4:E6" si="1">D4/375</f>
        <v>0.44</v>
      </c>
      <c r="F4" s="5">
        <v>158</v>
      </c>
      <c r="G4" s="6">
        <f t="shared" ref="G4:G6" si="2">F4/324</f>
        <v>0.48765432098765432</v>
      </c>
      <c r="H4" s="5">
        <v>143</v>
      </c>
      <c r="I4" s="6">
        <f t="shared" ref="I4:I6" si="3">H4/274</f>
        <v>0.52189781021897808</v>
      </c>
      <c r="J4" s="5">
        <v>150</v>
      </c>
      <c r="K4" s="6">
        <f t="shared" ref="K4:K6" si="4">J4/277</f>
        <v>0.54151624548736466</v>
      </c>
      <c r="L4" s="6">
        <f>(J4-B4)/B4</f>
        <v>4.1666666666666664E-2</v>
      </c>
    </row>
    <row r="5" spans="1:12" x14ac:dyDescent="0.25">
      <c r="A5" s="37" t="s">
        <v>8</v>
      </c>
      <c r="B5" s="5">
        <v>161</v>
      </c>
      <c r="C5" s="6">
        <f t="shared" si="0"/>
        <v>0.52272727272727271</v>
      </c>
      <c r="D5" s="5">
        <v>207</v>
      </c>
      <c r="E5" s="6">
        <f t="shared" si="1"/>
        <v>0.55200000000000005</v>
      </c>
      <c r="F5" s="5">
        <v>163</v>
      </c>
      <c r="G5" s="6">
        <f t="shared" si="2"/>
        <v>0.50308641975308643</v>
      </c>
      <c r="H5" s="5">
        <v>128</v>
      </c>
      <c r="I5" s="6">
        <f t="shared" si="3"/>
        <v>0.46715328467153283</v>
      </c>
      <c r="J5" s="5">
        <v>126</v>
      </c>
      <c r="K5" s="6">
        <f t="shared" si="4"/>
        <v>0.45487364620938631</v>
      </c>
      <c r="L5" s="6">
        <f t="shared" ref="L5:L7" si="5">(J5-B5)/B5</f>
        <v>-0.21739130434782608</v>
      </c>
    </row>
    <row r="6" spans="1:12" x14ac:dyDescent="0.25">
      <c r="A6" s="37" t="s">
        <v>9</v>
      </c>
      <c r="B6" s="5">
        <v>3</v>
      </c>
      <c r="C6" s="6">
        <f t="shared" si="0"/>
        <v>9.74025974025974E-3</v>
      </c>
      <c r="D6" s="5">
        <v>3</v>
      </c>
      <c r="E6" s="6">
        <f t="shared" si="1"/>
        <v>8.0000000000000002E-3</v>
      </c>
      <c r="F6" s="5">
        <v>3</v>
      </c>
      <c r="G6" s="6">
        <f t="shared" si="2"/>
        <v>9.2592592592592587E-3</v>
      </c>
      <c r="H6" s="5">
        <v>3</v>
      </c>
      <c r="I6" s="6">
        <f t="shared" si="3"/>
        <v>1.0948905109489052E-2</v>
      </c>
      <c r="J6" s="5">
        <v>1</v>
      </c>
      <c r="K6" s="6">
        <f t="shared" si="4"/>
        <v>3.6101083032490976E-3</v>
      </c>
      <c r="L6" s="6">
        <f t="shared" si="5"/>
        <v>-0.66666666666666663</v>
      </c>
    </row>
    <row r="7" spans="1:12" s="10" customFormat="1" x14ac:dyDescent="0.25">
      <c r="A7" s="44" t="s">
        <v>10</v>
      </c>
      <c r="B7" s="7">
        <f>SUM(B4:B6)</f>
        <v>308</v>
      </c>
      <c r="C7" s="8">
        <f>B7/308</f>
        <v>1</v>
      </c>
      <c r="D7" s="7">
        <f t="shared" ref="D7:H7" si="6">SUM(D4:D6)</f>
        <v>375</v>
      </c>
      <c r="E7" s="8">
        <f>D7/375</f>
        <v>1</v>
      </c>
      <c r="F7" s="7">
        <f t="shared" si="6"/>
        <v>324</v>
      </c>
      <c r="G7" s="8">
        <f>F7/324</f>
        <v>1</v>
      </c>
      <c r="H7" s="7">
        <f t="shared" si="6"/>
        <v>274</v>
      </c>
      <c r="I7" s="8">
        <f>H7/274</f>
        <v>1</v>
      </c>
      <c r="J7" s="7">
        <f>SUM(J4:J6)</f>
        <v>277</v>
      </c>
      <c r="K7" s="8">
        <f>J7/277</f>
        <v>1</v>
      </c>
      <c r="L7" s="8">
        <f t="shared" si="5"/>
        <v>-0.10064935064935066</v>
      </c>
    </row>
    <row r="8" spans="1:12" ht="30" x14ac:dyDescent="0.25">
      <c r="A8" s="41" t="s">
        <v>11</v>
      </c>
      <c r="B8" s="47" t="s">
        <v>1</v>
      </c>
      <c r="C8" s="47"/>
      <c r="D8" s="47" t="s">
        <v>2</v>
      </c>
      <c r="E8" s="47"/>
      <c r="F8" s="47" t="s">
        <v>3</v>
      </c>
      <c r="G8" s="47"/>
      <c r="H8" s="47" t="s">
        <v>4</v>
      </c>
      <c r="I8" s="47"/>
      <c r="J8" s="47" t="s">
        <v>5</v>
      </c>
      <c r="K8" s="47"/>
      <c r="L8" s="4" t="s">
        <v>6</v>
      </c>
    </row>
    <row r="9" spans="1:12" x14ac:dyDescent="0.25">
      <c r="A9" s="37" t="s">
        <v>12</v>
      </c>
      <c r="B9" s="5">
        <v>13</v>
      </c>
      <c r="C9" s="6">
        <f>B9/308</f>
        <v>4.2207792207792208E-2</v>
      </c>
      <c r="D9" s="5">
        <v>31</v>
      </c>
      <c r="E9" s="6">
        <f>D9/375</f>
        <v>8.2666666666666666E-2</v>
      </c>
      <c r="F9" s="5">
        <v>29</v>
      </c>
      <c r="G9" s="6">
        <f>F9/324</f>
        <v>8.9506172839506168E-2</v>
      </c>
      <c r="H9" s="5">
        <v>15</v>
      </c>
      <c r="I9" s="6">
        <f>H9/274</f>
        <v>5.4744525547445258E-2</v>
      </c>
      <c r="J9" s="5">
        <v>21</v>
      </c>
      <c r="K9" s="6">
        <f>J9/277</f>
        <v>7.5812274368231042E-2</v>
      </c>
      <c r="L9" s="6">
        <f t="shared" ref="L9:L18" si="7">(J9-B9)/B9</f>
        <v>0.61538461538461542</v>
      </c>
    </row>
    <row r="10" spans="1:12" x14ac:dyDescent="0.25">
      <c r="A10" s="37" t="s">
        <v>13</v>
      </c>
      <c r="B10" s="5">
        <v>1</v>
      </c>
      <c r="C10" s="6">
        <f t="shared" ref="C10:C35" si="8">B10/308</f>
        <v>3.246753246753247E-3</v>
      </c>
      <c r="D10" s="23" t="s">
        <v>14</v>
      </c>
      <c r="E10" s="35" t="s">
        <v>14</v>
      </c>
      <c r="F10" s="5">
        <v>1</v>
      </c>
      <c r="G10" s="6">
        <f t="shared" ref="G10:G35" si="9">F10/324</f>
        <v>3.0864197530864196E-3</v>
      </c>
      <c r="H10" s="23" t="s">
        <v>14</v>
      </c>
      <c r="I10" s="35" t="s">
        <v>14</v>
      </c>
      <c r="J10" s="23" t="s">
        <v>14</v>
      </c>
      <c r="K10" s="35" t="s">
        <v>14</v>
      </c>
      <c r="L10" s="6">
        <v>0</v>
      </c>
    </row>
    <row r="11" spans="1:12" x14ac:dyDescent="0.25">
      <c r="A11" s="37" t="s">
        <v>15</v>
      </c>
      <c r="B11" s="5">
        <v>8</v>
      </c>
      <c r="C11" s="6">
        <f t="shared" si="8"/>
        <v>2.5974025974025976E-2</v>
      </c>
      <c r="D11" s="5">
        <v>6</v>
      </c>
      <c r="E11" s="6">
        <f t="shared" ref="E11:E17" si="10">D11/375</f>
        <v>1.6E-2</v>
      </c>
      <c r="F11" s="5">
        <v>5</v>
      </c>
      <c r="G11" s="6">
        <f t="shared" si="9"/>
        <v>1.5432098765432098E-2</v>
      </c>
      <c r="H11" s="5">
        <v>11</v>
      </c>
      <c r="I11" s="6">
        <f t="shared" ref="I11:I17" si="11">H11/274</f>
        <v>4.0145985401459854E-2</v>
      </c>
      <c r="J11" s="5">
        <v>6</v>
      </c>
      <c r="K11" s="6">
        <f t="shared" ref="K11:K35" si="12">J11/277</f>
        <v>2.1660649819494584E-2</v>
      </c>
      <c r="L11" s="6">
        <f t="shared" si="7"/>
        <v>-0.25</v>
      </c>
    </row>
    <row r="12" spans="1:12" x14ac:dyDescent="0.25">
      <c r="A12" s="37" t="s">
        <v>16</v>
      </c>
      <c r="B12" s="5">
        <v>7</v>
      </c>
      <c r="C12" s="6">
        <f t="shared" si="8"/>
        <v>2.2727272727272728E-2</v>
      </c>
      <c r="D12" s="5">
        <v>8</v>
      </c>
      <c r="E12" s="6">
        <f t="shared" si="10"/>
        <v>2.1333333333333333E-2</v>
      </c>
      <c r="F12" s="5">
        <v>15</v>
      </c>
      <c r="G12" s="6">
        <f t="shared" si="9"/>
        <v>4.6296296296296294E-2</v>
      </c>
      <c r="H12" s="5">
        <v>5</v>
      </c>
      <c r="I12" s="6">
        <f t="shared" si="11"/>
        <v>1.824817518248175E-2</v>
      </c>
      <c r="J12" s="5">
        <v>8</v>
      </c>
      <c r="K12" s="6">
        <f t="shared" si="12"/>
        <v>2.8880866425992781E-2</v>
      </c>
      <c r="L12" s="6">
        <f t="shared" si="7"/>
        <v>0.14285714285714285</v>
      </c>
    </row>
    <row r="13" spans="1:12" x14ac:dyDescent="0.25">
      <c r="A13" s="37" t="s">
        <v>17</v>
      </c>
      <c r="B13" s="5">
        <v>96</v>
      </c>
      <c r="C13" s="6">
        <f t="shared" si="8"/>
        <v>0.31168831168831168</v>
      </c>
      <c r="D13" s="5">
        <v>128</v>
      </c>
      <c r="E13" s="6">
        <f t="shared" si="10"/>
        <v>0.34133333333333332</v>
      </c>
      <c r="F13" s="5">
        <v>108</v>
      </c>
      <c r="G13" s="6">
        <f t="shared" si="9"/>
        <v>0.33333333333333331</v>
      </c>
      <c r="H13" s="5">
        <v>100</v>
      </c>
      <c r="I13" s="6">
        <f t="shared" si="11"/>
        <v>0.36496350364963503</v>
      </c>
      <c r="J13" s="5">
        <v>97</v>
      </c>
      <c r="K13" s="6">
        <f t="shared" si="12"/>
        <v>0.35018050541516244</v>
      </c>
      <c r="L13" s="6">
        <f t="shared" si="7"/>
        <v>1.0416666666666666E-2</v>
      </c>
    </row>
    <row r="14" spans="1:12" x14ac:dyDescent="0.25">
      <c r="A14" s="37" t="s">
        <v>18</v>
      </c>
      <c r="B14" s="5">
        <v>1</v>
      </c>
      <c r="C14" s="6">
        <f t="shared" si="8"/>
        <v>3.246753246753247E-3</v>
      </c>
      <c r="D14" s="5">
        <v>2</v>
      </c>
      <c r="E14" s="6">
        <f t="shared" si="10"/>
        <v>5.3333333333333332E-3</v>
      </c>
      <c r="F14" s="5">
        <v>2</v>
      </c>
      <c r="G14" s="6">
        <f t="shared" si="9"/>
        <v>6.1728395061728392E-3</v>
      </c>
      <c r="H14" s="5">
        <v>2</v>
      </c>
      <c r="I14" s="6">
        <f t="shared" si="11"/>
        <v>7.2992700729927005E-3</v>
      </c>
      <c r="J14" s="23" t="s">
        <v>14</v>
      </c>
      <c r="K14" s="35" t="s">
        <v>14</v>
      </c>
      <c r="L14" s="6">
        <v>0</v>
      </c>
    </row>
    <row r="15" spans="1:12" x14ac:dyDescent="0.25">
      <c r="A15" s="37" t="s">
        <v>19</v>
      </c>
      <c r="B15" s="5">
        <v>142</v>
      </c>
      <c r="C15" s="6">
        <f t="shared" si="8"/>
        <v>0.46103896103896103</v>
      </c>
      <c r="D15" s="5">
        <v>161</v>
      </c>
      <c r="E15" s="6">
        <f t="shared" si="10"/>
        <v>0.42933333333333334</v>
      </c>
      <c r="F15" s="5">
        <v>136</v>
      </c>
      <c r="G15" s="6">
        <f t="shared" si="9"/>
        <v>0.41975308641975306</v>
      </c>
      <c r="H15" s="5">
        <v>117</v>
      </c>
      <c r="I15" s="6">
        <f t="shared" si="11"/>
        <v>0.42700729927007297</v>
      </c>
      <c r="J15" s="5">
        <v>121</v>
      </c>
      <c r="K15" s="6">
        <f t="shared" si="12"/>
        <v>0.43682310469314078</v>
      </c>
      <c r="L15" s="6">
        <f t="shared" si="7"/>
        <v>-0.14788732394366197</v>
      </c>
    </row>
    <row r="16" spans="1:12" x14ac:dyDescent="0.25">
      <c r="A16" s="37" t="s">
        <v>20</v>
      </c>
      <c r="B16" s="5">
        <v>32</v>
      </c>
      <c r="C16" s="6">
        <f t="shared" si="8"/>
        <v>0.1038961038961039</v>
      </c>
      <c r="D16" s="5">
        <v>35</v>
      </c>
      <c r="E16" s="6">
        <f t="shared" si="10"/>
        <v>9.3333333333333338E-2</v>
      </c>
      <c r="F16" s="5">
        <v>28</v>
      </c>
      <c r="G16" s="6">
        <f t="shared" si="9"/>
        <v>8.6419753086419748E-2</v>
      </c>
      <c r="H16" s="5">
        <v>20</v>
      </c>
      <c r="I16" s="6">
        <f t="shared" si="11"/>
        <v>7.2992700729927001E-2</v>
      </c>
      <c r="J16" s="5">
        <v>24</v>
      </c>
      <c r="K16" s="6">
        <f t="shared" si="12"/>
        <v>8.6642599277978335E-2</v>
      </c>
      <c r="L16" s="6">
        <f t="shared" si="7"/>
        <v>-0.25</v>
      </c>
    </row>
    <row r="17" spans="1:12" x14ac:dyDescent="0.25">
      <c r="A17" s="37" t="s">
        <v>21</v>
      </c>
      <c r="B17" s="5">
        <v>8</v>
      </c>
      <c r="C17" s="6">
        <f t="shared" si="8"/>
        <v>2.5974025974025976E-2</v>
      </c>
      <c r="D17" s="5">
        <v>4</v>
      </c>
      <c r="E17" s="6">
        <f t="shared" si="10"/>
        <v>1.0666666666666666E-2</v>
      </c>
      <c r="F17" s="23" t="s">
        <v>14</v>
      </c>
      <c r="G17" s="35" t="s">
        <v>14</v>
      </c>
      <c r="H17" s="5">
        <v>4</v>
      </c>
      <c r="I17" s="6">
        <f t="shared" si="11"/>
        <v>1.4598540145985401E-2</v>
      </c>
      <c r="J17" s="23" t="s">
        <v>14</v>
      </c>
      <c r="K17" s="35" t="s">
        <v>14</v>
      </c>
      <c r="L17" s="6">
        <v>0</v>
      </c>
    </row>
    <row r="18" spans="1:12" s="10" customFormat="1" x14ac:dyDescent="0.25">
      <c r="A18" s="44" t="s">
        <v>10</v>
      </c>
      <c r="B18" s="7">
        <f>SUM(B9:B17)</f>
        <v>308</v>
      </c>
      <c r="C18" s="8">
        <f t="shared" si="8"/>
        <v>1</v>
      </c>
      <c r="D18" s="7">
        <f t="shared" ref="D18:J18" si="13">SUM(D9:D17)</f>
        <v>375</v>
      </c>
      <c r="E18" s="8">
        <f>D18/375</f>
        <v>1</v>
      </c>
      <c r="F18" s="7">
        <f t="shared" si="13"/>
        <v>324</v>
      </c>
      <c r="G18" s="8">
        <f t="shared" si="9"/>
        <v>1</v>
      </c>
      <c r="H18" s="7">
        <f t="shared" si="13"/>
        <v>274</v>
      </c>
      <c r="I18" s="8">
        <f>H18/274</f>
        <v>1</v>
      </c>
      <c r="J18" s="7">
        <f t="shared" si="13"/>
        <v>277</v>
      </c>
      <c r="K18" s="8">
        <f t="shared" si="12"/>
        <v>1</v>
      </c>
      <c r="L18" s="8">
        <f t="shared" si="7"/>
        <v>-0.10064935064935066</v>
      </c>
    </row>
    <row r="19" spans="1:12" ht="30" x14ac:dyDescent="0.25">
      <c r="A19" s="41" t="s">
        <v>22</v>
      </c>
      <c r="B19" s="47" t="s">
        <v>1</v>
      </c>
      <c r="C19" s="47"/>
      <c r="D19" s="47" t="s">
        <v>2</v>
      </c>
      <c r="E19" s="47"/>
      <c r="F19" s="47" t="s">
        <v>3</v>
      </c>
      <c r="G19" s="47"/>
      <c r="H19" s="47" t="s">
        <v>4</v>
      </c>
      <c r="I19" s="47"/>
      <c r="J19" s="47" t="s">
        <v>5</v>
      </c>
      <c r="K19" s="47"/>
      <c r="L19" s="4" t="s">
        <v>6</v>
      </c>
    </row>
    <row r="20" spans="1:12" x14ac:dyDescent="0.25">
      <c r="A20" s="37" t="s">
        <v>23</v>
      </c>
      <c r="B20" s="5">
        <v>71</v>
      </c>
      <c r="C20" s="6">
        <f t="shared" si="8"/>
        <v>0.23051948051948051</v>
      </c>
      <c r="D20" s="5">
        <v>125</v>
      </c>
      <c r="E20" s="6">
        <f>D20/375</f>
        <v>0.33333333333333331</v>
      </c>
      <c r="F20" s="5">
        <v>104</v>
      </c>
      <c r="G20" s="6">
        <f t="shared" si="9"/>
        <v>0.32098765432098764</v>
      </c>
      <c r="H20" s="5">
        <v>70</v>
      </c>
      <c r="I20" s="6">
        <f>H20/274</f>
        <v>0.25547445255474455</v>
      </c>
      <c r="J20" s="5">
        <v>74</v>
      </c>
      <c r="K20" s="6">
        <f t="shared" si="12"/>
        <v>0.26714801444043323</v>
      </c>
      <c r="L20" s="6">
        <f t="shared" ref="L20:L24" si="14">(J20-B20)/B20</f>
        <v>4.2253521126760563E-2</v>
      </c>
    </row>
    <row r="21" spans="1:12" x14ac:dyDescent="0.25">
      <c r="A21" s="37" t="s">
        <v>24</v>
      </c>
      <c r="B21" s="5">
        <v>158</v>
      </c>
      <c r="C21" s="6">
        <f t="shared" si="8"/>
        <v>0.51298701298701299</v>
      </c>
      <c r="D21" s="5">
        <v>166</v>
      </c>
      <c r="E21" s="6">
        <f t="shared" ref="E21:E35" si="15">D21/375</f>
        <v>0.44266666666666665</v>
      </c>
      <c r="F21" s="5">
        <v>140</v>
      </c>
      <c r="G21" s="6">
        <f t="shared" si="9"/>
        <v>0.43209876543209874</v>
      </c>
      <c r="H21" s="5">
        <v>119</v>
      </c>
      <c r="I21" s="6">
        <f t="shared" ref="I21:I35" si="16">H21/274</f>
        <v>0.43430656934306572</v>
      </c>
      <c r="J21" s="5">
        <v>127</v>
      </c>
      <c r="K21" s="6">
        <f t="shared" si="12"/>
        <v>0.4584837545126354</v>
      </c>
      <c r="L21" s="6">
        <f t="shared" si="14"/>
        <v>-0.19620253164556961</v>
      </c>
    </row>
    <row r="22" spans="1:12" x14ac:dyDescent="0.25">
      <c r="A22" s="37" t="s">
        <v>25</v>
      </c>
      <c r="B22" s="5">
        <v>58</v>
      </c>
      <c r="C22" s="6">
        <f t="shared" si="8"/>
        <v>0.18831168831168832</v>
      </c>
      <c r="D22" s="5">
        <v>74</v>
      </c>
      <c r="E22" s="6">
        <f t="shared" si="15"/>
        <v>0.19733333333333333</v>
      </c>
      <c r="F22" s="5">
        <v>66</v>
      </c>
      <c r="G22" s="6">
        <f t="shared" si="9"/>
        <v>0.20370370370370369</v>
      </c>
      <c r="H22" s="5">
        <v>71</v>
      </c>
      <c r="I22" s="6">
        <f t="shared" si="16"/>
        <v>0.25912408759124089</v>
      </c>
      <c r="J22" s="5">
        <v>62</v>
      </c>
      <c r="K22" s="6">
        <f t="shared" si="12"/>
        <v>0.22382671480144403</v>
      </c>
      <c r="L22" s="6">
        <f t="shared" si="14"/>
        <v>6.8965517241379309E-2</v>
      </c>
    </row>
    <row r="23" spans="1:12" x14ac:dyDescent="0.25">
      <c r="A23" s="37" t="s">
        <v>26</v>
      </c>
      <c r="B23" s="5">
        <v>21</v>
      </c>
      <c r="C23" s="6">
        <f t="shared" si="8"/>
        <v>6.8181818181818177E-2</v>
      </c>
      <c r="D23" s="5">
        <v>10</v>
      </c>
      <c r="E23" s="6">
        <f t="shared" si="15"/>
        <v>2.6666666666666668E-2</v>
      </c>
      <c r="F23" s="5">
        <v>14</v>
      </c>
      <c r="G23" s="6">
        <f t="shared" si="9"/>
        <v>4.3209876543209874E-2</v>
      </c>
      <c r="H23" s="5">
        <v>14</v>
      </c>
      <c r="I23" s="6">
        <f t="shared" si="16"/>
        <v>5.1094890510948905E-2</v>
      </c>
      <c r="J23" s="5">
        <v>14</v>
      </c>
      <c r="K23" s="6">
        <f t="shared" si="12"/>
        <v>5.0541516245487361E-2</v>
      </c>
      <c r="L23" s="6">
        <f t="shared" si="14"/>
        <v>-0.33333333333333331</v>
      </c>
    </row>
    <row r="24" spans="1:12" s="10" customFormat="1" x14ac:dyDescent="0.25">
      <c r="A24" s="44" t="s">
        <v>10</v>
      </c>
      <c r="B24" s="7">
        <f>SUM(B20:B23)</f>
        <v>308</v>
      </c>
      <c r="C24" s="8">
        <f t="shared" si="8"/>
        <v>1</v>
      </c>
      <c r="D24" s="7">
        <f t="shared" ref="D24:J24" si="17">SUM(D20:D23)</f>
        <v>375</v>
      </c>
      <c r="E24" s="8">
        <f t="shared" si="15"/>
        <v>1</v>
      </c>
      <c r="F24" s="7">
        <f t="shared" si="17"/>
        <v>324</v>
      </c>
      <c r="G24" s="8">
        <f t="shared" si="9"/>
        <v>1</v>
      </c>
      <c r="H24" s="7">
        <f t="shared" si="17"/>
        <v>274</v>
      </c>
      <c r="I24" s="8">
        <f t="shared" si="16"/>
        <v>1</v>
      </c>
      <c r="J24" s="7">
        <f t="shared" si="17"/>
        <v>277</v>
      </c>
      <c r="K24" s="8">
        <f t="shared" si="12"/>
        <v>1</v>
      </c>
      <c r="L24" s="8">
        <f t="shared" si="14"/>
        <v>-0.10064935064935066</v>
      </c>
    </row>
    <row r="25" spans="1:12" ht="30" x14ac:dyDescent="0.25">
      <c r="A25" s="45" t="s">
        <v>27</v>
      </c>
      <c r="B25" s="47" t="s">
        <v>1</v>
      </c>
      <c r="C25" s="47"/>
      <c r="D25" s="47" t="s">
        <v>2</v>
      </c>
      <c r="E25" s="47"/>
      <c r="F25" s="47" t="s">
        <v>3</v>
      </c>
      <c r="G25" s="47"/>
      <c r="H25" s="47" t="s">
        <v>4</v>
      </c>
      <c r="I25" s="47"/>
      <c r="J25" s="47" t="s">
        <v>5</v>
      </c>
      <c r="K25" s="47"/>
      <c r="L25" s="4" t="s">
        <v>6</v>
      </c>
    </row>
    <row r="26" spans="1:12" x14ac:dyDescent="0.25">
      <c r="A26" s="37" t="s">
        <v>28</v>
      </c>
      <c r="B26" s="5">
        <v>159</v>
      </c>
      <c r="C26" s="6">
        <f t="shared" si="8"/>
        <v>0.51623376623376627</v>
      </c>
      <c r="D26" s="5">
        <v>209</v>
      </c>
      <c r="E26" s="6">
        <f t="shared" si="15"/>
        <v>0.55733333333333335</v>
      </c>
      <c r="F26" s="5">
        <v>194</v>
      </c>
      <c r="G26" s="6">
        <f t="shared" si="9"/>
        <v>0.59876543209876543</v>
      </c>
      <c r="H26" s="5">
        <v>151</v>
      </c>
      <c r="I26" s="6">
        <f t="shared" si="16"/>
        <v>0.55109489051094895</v>
      </c>
      <c r="J26" s="5">
        <v>176</v>
      </c>
      <c r="K26" s="6">
        <f t="shared" si="12"/>
        <v>0.63537906137184119</v>
      </c>
      <c r="L26" s="6">
        <f t="shared" ref="L26:L31" si="18">(J26-B26)/B26</f>
        <v>0.1069182389937107</v>
      </c>
    </row>
    <row r="27" spans="1:12" x14ac:dyDescent="0.25">
      <c r="A27" s="37" t="s">
        <v>29</v>
      </c>
      <c r="B27" s="5">
        <v>56</v>
      </c>
      <c r="C27" s="6">
        <f t="shared" si="8"/>
        <v>0.18181818181818182</v>
      </c>
      <c r="D27" s="5">
        <v>64</v>
      </c>
      <c r="E27" s="6">
        <f t="shared" si="15"/>
        <v>0.17066666666666666</v>
      </c>
      <c r="F27" s="5">
        <v>64</v>
      </c>
      <c r="G27" s="6">
        <f t="shared" si="9"/>
        <v>0.19753086419753085</v>
      </c>
      <c r="H27" s="5">
        <v>64</v>
      </c>
      <c r="I27" s="6">
        <f t="shared" si="16"/>
        <v>0.23357664233576642</v>
      </c>
      <c r="J27" s="5">
        <v>52</v>
      </c>
      <c r="K27" s="6">
        <f t="shared" si="12"/>
        <v>0.18772563176895307</v>
      </c>
      <c r="L27" s="6">
        <f t="shared" si="18"/>
        <v>-7.1428571428571425E-2</v>
      </c>
    </row>
    <row r="28" spans="1:12" x14ac:dyDescent="0.25">
      <c r="A28" s="37" t="s">
        <v>30</v>
      </c>
      <c r="B28" s="5">
        <v>25</v>
      </c>
      <c r="C28" s="6">
        <f t="shared" si="8"/>
        <v>8.1168831168831168E-2</v>
      </c>
      <c r="D28" s="5">
        <v>35</v>
      </c>
      <c r="E28" s="6">
        <f t="shared" si="15"/>
        <v>9.3333333333333338E-2</v>
      </c>
      <c r="F28" s="5">
        <v>18</v>
      </c>
      <c r="G28" s="6">
        <f t="shared" si="9"/>
        <v>5.5555555555555552E-2</v>
      </c>
      <c r="H28" s="5">
        <v>19</v>
      </c>
      <c r="I28" s="6">
        <f t="shared" si="16"/>
        <v>6.9343065693430656E-2</v>
      </c>
      <c r="J28" s="5">
        <v>23</v>
      </c>
      <c r="K28" s="6">
        <f t="shared" si="12"/>
        <v>8.3032490974729242E-2</v>
      </c>
      <c r="L28" s="6">
        <f t="shared" si="18"/>
        <v>-0.08</v>
      </c>
    </row>
    <row r="29" spans="1:12" x14ac:dyDescent="0.25">
      <c r="A29" s="37" t="s">
        <v>31</v>
      </c>
      <c r="B29" s="5">
        <v>1</v>
      </c>
      <c r="C29" s="6">
        <f t="shared" si="8"/>
        <v>3.246753246753247E-3</v>
      </c>
      <c r="D29" s="5">
        <v>3</v>
      </c>
      <c r="E29" s="6">
        <f t="shared" si="15"/>
        <v>8.0000000000000002E-3</v>
      </c>
      <c r="F29" s="5">
        <v>2</v>
      </c>
      <c r="G29" s="6">
        <f t="shared" si="9"/>
        <v>6.1728395061728392E-3</v>
      </c>
      <c r="H29" s="5">
        <v>1</v>
      </c>
      <c r="I29" s="6">
        <f t="shared" si="16"/>
        <v>3.6496350364963502E-3</v>
      </c>
      <c r="J29" s="23" t="s">
        <v>14</v>
      </c>
      <c r="K29" s="35" t="s">
        <v>14</v>
      </c>
      <c r="L29" s="6">
        <v>0</v>
      </c>
    </row>
    <row r="30" spans="1:12" x14ac:dyDescent="0.25">
      <c r="A30" s="37" t="s">
        <v>32</v>
      </c>
      <c r="B30" s="5">
        <v>67</v>
      </c>
      <c r="C30" s="6">
        <f t="shared" si="8"/>
        <v>0.21753246753246752</v>
      </c>
      <c r="D30" s="5">
        <v>64</v>
      </c>
      <c r="E30" s="6">
        <f t="shared" si="15"/>
        <v>0.17066666666666666</v>
      </c>
      <c r="F30" s="5">
        <v>46</v>
      </c>
      <c r="G30" s="6">
        <f t="shared" si="9"/>
        <v>0.1419753086419753</v>
      </c>
      <c r="H30" s="5">
        <v>39</v>
      </c>
      <c r="I30" s="6">
        <f t="shared" si="16"/>
        <v>0.14233576642335766</v>
      </c>
      <c r="J30" s="5">
        <v>26</v>
      </c>
      <c r="K30" s="6">
        <f t="shared" si="12"/>
        <v>9.3862815884476536E-2</v>
      </c>
      <c r="L30" s="6">
        <f t="shared" si="18"/>
        <v>-0.61194029850746268</v>
      </c>
    </row>
    <row r="31" spans="1:12" s="10" customFormat="1" x14ac:dyDescent="0.25">
      <c r="A31" s="44" t="s">
        <v>10</v>
      </c>
      <c r="B31" s="7">
        <f>SUM(B26:B30)</f>
        <v>308</v>
      </c>
      <c r="C31" s="8">
        <f t="shared" si="8"/>
        <v>1</v>
      </c>
      <c r="D31" s="7">
        <f>SUM(D26:D30)</f>
        <v>375</v>
      </c>
      <c r="E31" s="8">
        <f t="shared" si="15"/>
        <v>1</v>
      </c>
      <c r="F31" s="7">
        <f>SUM(F26:F30)</f>
        <v>324</v>
      </c>
      <c r="G31" s="8">
        <f t="shared" si="9"/>
        <v>1</v>
      </c>
      <c r="H31" s="7">
        <f>SUM(H26:H30)</f>
        <v>274</v>
      </c>
      <c r="I31" s="8">
        <f t="shared" si="16"/>
        <v>1</v>
      </c>
      <c r="J31" s="7">
        <f>SUM(J26:J30)</f>
        <v>277</v>
      </c>
      <c r="K31" s="8">
        <f t="shared" si="12"/>
        <v>1</v>
      </c>
      <c r="L31" s="8">
        <f t="shared" si="18"/>
        <v>-0.10064935064935066</v>
      </c>
    </row>
    <row r="32" spans="1:12" ht="30" x14ac:dyDescent="0.25">
      <c r="A32" s="41" t="s">
        <v>33</v>
      </c>
      <c r="B32" s="47" t="s">
        <v>1</v>
      </c>
      <c r="C32" s="47"/>
      <c r="D32" s="47" t="s">
        <v>2</v>
      </c>
      <c r="E32" s="47"/>
      <c r="F32" s="47" t="s">
        <v>3</v>
      </c>
      <c r="G32" s="47"/>
      <c r="H32" s="47" t="s">
        <v>4</v>
      </c>
      <c r="I32" s="47"/>
      <c r="J32" s="47" t="s">
        <v>5</v>
      </c>
      <c r="K32" s="47"/>
      <c r="L32" s="4" t="s">
        <v>6</v>
      </c>
    </row>
    <row r="33" spans="1:12" ht="30" x14ac:dyDescent="0.25">
      <c r="A33" s="46" t="s">
        <v>80</v>
      </c>
      <c r="B33" s="5">
        <v>190</v>
      </c>
      <c r="C33" s="6">
        <f t="shared" si="8"/>
        <v>0.61688311688311692</v>
      </c>
      <c r="D33" s="5">
        <v>230</v>
      </c>
      <c r="E33" s="6">
        <f t="shared" si="15"/>
        <v>0.61333333333333329</v>
      </c>
      <c r="F33" s="5">
        <v>197</v>
      </c>
      <c r="G33" s="6">
        <f t="shared" si="9"/>
        <v>0.60802469135802473</v>
      </c>
      <c r="H33" s="5">
        <v>180</v>
      </c>
      <c r="I33" s="6">
        <f t="shared" si="16"/>
        <v>0.65693430656934304</v>
      </c>
      <c r="J33" s="5">
        <v>172</v>
      </c>
      <c r="K33" s="6">
        <f t="shared" si="12"/>
        <v>0.62093862815884482</v>
      </c>
      <c r="L33" s="6">
        <f t="shared" ref="L33:L35" si="19">(J33-B33)/B33</f>
        <v>-9.4736842105263161E-2</v>
      </c>
    </row>
    <row r="34" spans="1:12" x14ac:dyDescent="0.25">
      <c r="A34" s="37" t="s">
        <v>34</v>
      </c>
      <c r="B34" s="5">
        <v>118</v>
      </c>
      <c r="C34" s="6">
        <f t="shared" si="8"/>
        <v>0.38311688311688313</v>
      </c>
      <c r="D34" s="5">
        <v>145</v>
      </c>
      <c r="E34" s="6">
        <f t="shared" si="15"/>
        <v>0.38666666666666666</v>
      </c>
      <c r="F34" s="5">
        <v>127</v>
      </c>
      <c r="G34" s="6">
        <f t="shared" si="9"/>
        <v>0.39197530864197533</v>
      </c>
      <c r="H34" s="5">
        <v>94</v>
      </c>
      <c r="I34" s="6">
        <f t="shared" si="16"/>
        <v>0.34306569343065696</v>
      </c>
      <c r="J34" s="5">
        <v>105</v>
      </c>
      <c r="K34" s="6">
        <f t="shared" si="12"/>
        <v>0.37906137184115524</v>
      </c>
      <c r="L34" s="6">
        <f t="shared" si="19"/>
        <v>-0.11016949152542373</v>
      </c>
    </row>
    <row r="35" spans="1:12" s="10" customFormat="1" x14ac:dyDescent="0.25">
      <c r="A35" s="44" t="s">
        <v>10</v>
      </c>
      <c r="B35" s="7">
        <f>SUM(B33:B34)</f>
        <v>308</v>
      </c>
      <c r="C35" s="8">
        <f t="shared" si="8"/>
        <v>1</v>
      </c>
      <c r="D35" s="7">
        <f t="shared" ref="D35:J35" si="20">SUM(D33:D34)</f>
        <v>375</v>
      </c>
      <c r="E35" s="8">
        <f t="shared" si="15"/>
        <v>1</v>
      </c>
      <c r="F35" s="7">
        <f t="shared" si="20"/>
        <v>324</v>
      </c>
      <c r="G35" s="8">
        <f t="shared" si="9"/>
        <v>1</v>
      </c>
      <c r="H35" s="7">
        <f t="shared" si="20"/>
        <v>274</v>
      </c>
      <c r="I35" s="8">
        <f t="shared" si="16"/>
        <v>1</v>
      </c>
      <c r="J35" s="7">
        <f t="shared" si="20"/>
        <v>277</v>
      </c>
      <c r="K35" s="8">
        <f t="shared" si="12"/>
        <v>1</v>
      </c>
      <c r="L35" s="8">
        <f t="shared" si="19"/>
        <v>-0.10064935064935066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2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G4" sqref="G4:G8"/>
    </sheetView>
  </sheetViews>
  <sheetFormatPr defaultRowHeight="15" x14ac:dyDescent="0.25"/>
  <cols>
    <col min="1" max="1" width="38.140625" style="38" customWidth="1"/>
    <col min="2" max="2" width="18.5703125" style="9" customWidth="1"/>
    <col min="3" max="4" width="13.140625" style="9" customWidth="1"/>
    <col min="5" max="5" width="13.140625" style="19" customWidth="1"/>
    <col min="6" max="6" width="13.140625" style="9" customWidth="1"/>
    <col min="7" max="7" width="13.140625" style="19" customWidth="1"/>
    <col min="8" max="8" width="13.140625" style="20" customWidth="1"/>
  </cols>
  <sheetData>
    <row r="1" spans="1:8" x14ac:dyDescent="0.25">
      <c r="A1" s="48" t="s">
        <v>40</v>
      </c>
      <c r="B1" s="48"/>
      <c r="C1" s="48"/>
      <c r="D1" s="48"/>
      <c r="E1" s="48"/>
      <c r="F1" s="48"/>
      <c r="G1" s="48"/>
      <c r="H1" s="48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ht="30" x14ac:dyDescent="0.25">
      <c r="A3" s="42" t="s">
        <v>36</v>
      </c>
      <c r="B3" s="2" t="s">
        <v>37</v>
      </c>
      <c r="C3" s="12" t="s">
        <v>72</v>
      </c>
      <c r="D3" s="12" t="s">
        <v>73</v>
      </c>
      <c r="E3" s="13" t="s">
        <v>74</v>
      </c>
      <c r="F3" s="12" t="s">
        <v>75</v>
      </c>
      <c r="G3" s="13" t="s">
        <v>38</v>
      </c>
      <c r="H3" s="14" t="s">
        <v>76</v>
      </c>
    </row>
    <row r="4" spans="1:8" x14ac:dyDescent="0.25">
      <c r="A4" s="53" t="s">
        <v>41</v>
      </c>
      <c r="B4" s="3" t="s">
        <v>1</v>
      </c>
      <c r="C4" s="3">
        <v>324</v>
      </c>
      <c r="D4" s="3">
        <v>275</v>
      </c>
      <c r="E4" s="15">
        <v>0.84876543209876543</v>
      </c>
      <c r="F4" s="3">
        <v>214</v>
      </c>
      <c r="G4" s="15">
        <v>0.66049382716049387</v>
      </c>
      <c r="H4" s="16" t="s">
        <v>14</v>
      </c>
    </row>
    <row r="5" spans="1:8" x14ac:dyDescent="0.25">
      <c r="A5" s="54"/>
      <c r="B5" s="3" t="s">
        <v>2</v>
      </c>
      <c r="C5" s="5">
        <v>384</v>
      </c>
      <c r="D5" s="5">
        <v>335</v>
      </c>
      <c r="E5" s="15">
        <v>0.87239583333333337</v>
      </c>
      <c r="F5" s="5">
        <v>241</v>
      </c>
      <c r="G5" s="15">
        <v>0.62760416666666663</v>
      </c>
      <c r="H5" s="18" t="s">
        <v>14</v>
      </c>
    </row>
    <row r="6" spans="1:8" x14ac:dyDescent="0.25">
      <c r="A6" s="54"/>
      <c r="B6" s="3" t="s">
        <v>3</v>
      </c>
      <c r="C6" s="5">
        <v>331</v>
      </c>
      <c r="D6" s="5">
        <v>275</v>
      </c>
      <c r="E6" s="15">
        <v>0.83081570996978849</v>
      </c>
      <c r="F6" s="5">
        <v>199</v>
      </c>
      <c r="G6" s="15">
        <v>0.6012084592145015</v>
      </c>
      <c r="H6" s="18" t="s">
        <v>14</v>
      </c>
    </row>
    <row r="7" spans="1:8" x14ac:dyDescent="0.25">
      <c r="A7" s="54"/>
      <c r="B7" s="3" t="s">
        <v>4</v>
      </c>
      <c r="C7" s="5">
        <v>278</v>
      </c>
      <c r="D7" s="5">
        <v>238</v>
      </c>
      <c r="E7" s="15">
        <v>0.85611510791366907</v>
      </c>
      <c r="F7" s="5">
        <v>180</v>
      </c>
      <c r="G7" s="15">
        <v>0.64748201438848918</v>
      </c>
      <c r="H7" s="18" t="s">
        <v>14</v>
      </c>
    </row>
    <row r="8" spans="1:8" x14ac:dyDescent="0.25">
      <c r="A8" s="55"/>
      <c r="B8" s="3" t="s">
        <v>5</v>
      </c>
      <c r="C8" s="5">
        <v>285</v>
      </c>
      <c r="D8" s="5">
        <v>247</v>
      </c>
      <c r="E8" s="15">
        <v>0.8666666666666667</v>
      </c>
      <c r="F8" s="5">
        <v>206</v>
      </c>
      <c r="G8" s="15">
        <v>0.72280701754385968</v>
      </c>
      <c r="H8" s="18" t="s">
        <v>14</v>
      </c>
    </row>
    <row r="10" spans="1:8" ht="30" x14ac:dyDescent="0.25">
      <c r="A10" s="41" t="s">
        <v>39</v>
      </c>
      <c r="B10" s="2" t="s">
        <v>37</v>
      </c>
      <c r="C10" s="12" t="s">
        <v>72</v>
      </c>
      <c r="D10" s="12" t="s">
        <v>73</v>
      </c>
      <c r="E10" s="13" t="s">
        <v>74</v>
      </c>
      <c r="F10" s="12" t="s">
        <v>75</v>
      </c>
      <c r="G10" s="13" t="s">
        <v>38</v>
      </c>
      <c r="H10" s="14" t="s">
        <v>76</v>
      </c>
    </row>
    <row r="11" spans="1:8" x14ac:dyDescent="0.25">
      <c r="A11" s="51" t="s">
        <v>42</v>
      </c>
      <c r="B11" s="3" t="s">
        <v>1</v>
      </c>
      <c r="C11" s="5">
        <v>122</v>
      </c>
      <c r="D11" s="5">
        <v>95</v>
      </c>
      <c r="E11" s="17">
        <v>0.77868852459016391</v>
      </c>
      <c r="F11" s="5">
        <v>80</v>
      </c>
      <c r="G11" s="17">
        <v>0.65573770491803274</v>
      </c>
      <c r="H11" s="18">
        <v>2.9442105263157896</v>
      </c>
    </row>
    <row r="12" spans="1:8" x14ac:dyDescent="0.25">
      <c r="A12" s="51"/>
      <c r="B12" s="3" t="s">
        <v>2</v>
      </c>
      <c r="C12" s="5">
        <v>160</v>
      </c>
      <c r="D12" s="5">
        <v>139</v>
      </c>
      <c r="E12" s="17">
        <v>0.86875000000000002</v>
      </c>
      <c r="F12" s="5">
        <v>101</v>
      </c>
      <c r="G12" s="17">
        <v>0.63124999999999998</v>
      </c>
      <c r="H12" s="18">
        <v>2.5058823529411764</v>
      </c>
    </row>
    <row r="13" spans="1:8" x14ac:dyDescent="0.25">
      <c r="A13" s="51"/>
      <c r="B13" s="3" t="s">
        <v>3</v>
      </c>
      <c r="C13" s="5">
        <v>120</v>
      </c>
      <c r="D13" s="5">
        <v>93</v>
      </c>
      <c r="E13" s="17">
        <v>0.77500000000000002</v>
      </c>
      <c r="F13" s="5">
        <v>73</v>
      </c>
      <c r="G13" s="17">
        <v>0.60833333333333328</v>
      </c>
      <c r="H13" s="18">
        <v>2.6204301075268819</v>
      </c>
    </row>
    <row r="14" spans="1:8" x14ac:dyDescent="0.25">
      <c r="A14" s="51"/>
      <c r="B14" s="3" t="s">
        <v>4</v>
      </c>
      <c r="C14" s="5">
        <v>150</v>
      </c>
      <c r="D14" s="5">
        <v>131</v>
      </c>
      <c r="E14" s="17">
        <v>0.87333333333333329</v>
      </c>
      <c r="F14" s="5">
        <v>103</v>
      </c>
      <c r="G14" s="17">
        <v>0.68666666666666665</v>
      </c>
      <c r="H14" s="18">
        <v>2.7633587786259541</v>
      </c>
    </row>
    <row r="15" spans="1:8" x14ac:dyDescent="0.25">
      <c r="A15" s="51"/>
      <c r="B15" s="3" t="s">
        <v>5</v>
      </c>
      <c r="C15" s="5">
        <v>137</v>
      </c>
      <c r="D15" s="5">
        <v>122</v>
      </c>
      <c r="E15" s="17">
        <v>0.89051094890510951</v>
      </c>
      <c r="F15" s="5">
        <v>101</v>
      </c>
      <c r="G15" s="17">
        <v>0.73722627737226276</v>
      </c>
      <c r="H15" s="18">
        <v>2.960833333333333</v>
      </c>
    </row>
    <row r="16" spans="1:8" ht="30" x14ac:dyDescent="0.25">
      <c r="A16" s="43"/>
      <c r="B16" s="2" t="s">
        <v>37</v>
      </c>
      <c r="C16" s="12" t="s">
        <v>72</v>
      </c>
      <c r="D16" s="12" t="s">
        <v>73</v>
      </c>
      <c r="E16" s="13" t="s">
        <v>74</v>
      </c>
      <c r="F16" s="12" t="s">
        <v>75</v>
      </c>
      <c r="G16" s="13" t="s">
        <v>38</v>
      </c>
      <c r="H16" s="14" t="s">
        <v>76</v>
      </c>
    </row>
    <row r="17" spans="1:8" x14ac:dyDescent="0.25">
      <c r="A17" s="51" t="s">
        <v>43</v>
      </c>
      <c r="B17" s="3" t="s">
        <v>1</v>
      </c>
      <c r="C17" s="5" t="s">
        <v>14</v>
      </c>
      <c r="D17" s="5" t="s">
        <v>14</v>
      </c>
      <c r="E17" s="17" t="s">
        <v>14</v>
      </c>
      <c r="F17" s="5" t="s">
        <v>14</v>
      </c>
      <c r="G17" s="17" t="s">
        <v>14</v>
      </c>
      <c r="H17" s="18" t="s">
        <v>14</v>
      </c>
    </row>
    <row r="18" spans="1:8" x14ac:dyDescent="0.25">
      <c r="A18" s="51"/>
      <c r="B18" s="3" t="s">
        <v>2</v>
      </c>
      <c r="C18" s="5" t="s">
        <v>14</v>
      </c>
      <c r="D18" s="5" t="s">
        <v>14</v>
      </c>
      <c r="E18" s="17" t="s">
        <v>14</v>
      </c>
      <c r="F18" s="5" t="s">
        <v>14</v>
      </c>
      <c r="G18" s="17" t="s">
        <v>14</v>
      </c>
      <c r="H18" s="18" t="s">
        <v>14</v>
      </c>
    </row>
    <row r="19" spans="1:8" x14ac:dyDescent="0.25">
      <c r="A19" s="51"/>
      <c r="B19" s="3" t="s">
        <v>3</v>
      </c>
      <c r="C19" s="5">
        <v>38</v>
      </c>
      <c r="D19" s="5">
        <v>30</v>
      </c>
      <c r="E19" s="17">
        <v>0.78947368421052633</v>
      </c>
      <c r="F19" s="5">
        <v>10</v>
      </c>
      <c r="G19" s="17">
        <v>0.26315789473684209</v>
      </c>
      <c r="H19" s="18">
        <v>1.1066666666666667</v>
      </c>
    </row>
    <row r="20" spans="1:8" x14ac:dyDescent="0.25">
      <c r="A20" s="51"/>
      <c r="B20" s="3" t="s">
        <v>4</v>
      </c>
      <c r="C20" s="5" t="s">
        <v>14</v>
      </c>
      <c r="D20" s="5" t="s">
        <v>14</v>
      </c>
      <c r="E20" s="17" t="s">
        <v>14</v>
      </c>
      <c r="F20" s="5" t="s">
        <v>14</v>
      </c>
      <c r="G20" s="17" t="s">
        <v>14</v>
      </c>
      <c r="H20" s="18" t="s">
        <v>14</v>
      </c>
    </row>
    <row r="21" spans="1:8" x14ac:dyDescent="0.25">
      <c r="A21" s="51"/>
      <c r="B21" s="3" t="s">
        <v>5</v>
      </c>
      <c r="C21" s="5" t="s">
        <v>14</v>
      </c>
      <c r="D21" s="5" t="s">
        <v>14</v>
      </c>
      <c r="E21" s="17" t="s">
        <v>14</v>
      </c>
      <c r="F21" s="5" t="s">
        <v>14</v>
      </c>
      <c r="G21" s="17" t="s">
        <v>14</v>
      </c>
      <c r="H21" s="18" t="s">
        <v>14</v>
      </c>
    </row>
    <row r="22" spans="1:8" ht="30" x14ac:dyDescent="0.25">
      <c r="A22" s="43"/>
      <c r="B22" s="2" t="s">
        <v>37</v>
      </c>
      <c r="C22" s="12" t="s">
        <v>72</v>
      </c>
      <c r="D22" s="12" t="s">
        <v>73</v>
      </c>
      <c r="E22" s="13" t="s">
        <v>74</v>
      </c>
      <c r="F22" s="12" t="s">
        <v>75</v>
      </c>
      <c r="G22" s="13" t="s">
        <v>38</v>
      </c>
      <c r="H22" s="14" t="s">
        <v>76</v>
      </c>
    </row>
    <row r="23" spans="1:8" x14ac:dyDescent="0.25">
      <c r="A23" s="51" t="s">
        <v>44</v>
      </c>
      <c r="B23" s="3" t="s">
        <v>1</v>
      </c>
      <c r="C23" s="5">
        <v>75</v>
      </c>
      <c r="D23" s="5">
        <v>72</v>
      </c>
      <c r="E23" s="17">
        <v>0.96</v>
      </c>
      <c r="F23" s="5">
        <v>58</v>
      </c>
      <c r="G23" s="17">
        <v>0.77333333333333332</v>
      </c>
      <c r="H23" s="18">
        <v>2.7472222222222222</v>
      </c>
    </row>
    <row r="24" spans="1:8" x14ac:dyDescent="0.25">
      <c r="A24" s="51"/>
      <c r="B24" s="3" t="s">
        <v>2</v>
      </c>
      <c r="C24" s="5">
        <v>104</v>
      </c>
      <c r="D24" s="5">
        <v>93</v>
      </c>
      <c r="E24" s="17">
        <v>0.89423076923076927</v>
      </c>
      <c r="F24" s="5">
        <v>76</v>
      </c>
      <c r="G24" s="17">
        <v>0.73076923076923073</v>
      </c>
      <c r="H24" s="18">
        <v>2.7645161290322582</v>
      </c>
    </row>
    <row r="25" spans="1:8" x14ac:dyDescent="0.25">
      <c r="A25" s="51"/>
      <c r="B25" s="3" t="s">
        <v>3</v>
      </c>
      <c r="C25" s="5">
        <v>75</v>
      </c>
      <c r="D25" s="5">
        <v>70</v>
      </c>
      <c r="E25" s="17">
        <v>0.93333333333333335</v>
      </c>
      <c r="F25" s="5">
        <v>53</v>
      </c>
      <c r="G25" s="17">
        <v>0.70666666666666667</v>
      </c>
      <c r="H25" s="18">
        <v>2.4885714285714284</v>
      </c>
    </row>
    <row r="26" spans="1:8" x14ac:dyDescent="0.25">
      <c r="A26" s="51"/>
      <c r="B26" s="3" t="s">
        <v>4</v>
      </c>
      <c r="C26" s="3">
        <v>30</v>
      </c>
      <c r="D26" s="3">
        <v>26</v>
      </c>
      <c r="E26" s="17">
        <v>0.8666666666666667</v>
      </c>
      <c r="F26" s="3">
        <v>22</v>
      </c>
      <c r="G26" s="17">
        <v>0.73333333333333328</v>
      </c>
      <c r="H26" s="18">
        <v>2.7346153846153847</v>
      </c>
    </row>
    <row r="27" spans="1:8" x14ac:dyDescent="0.25">
      <c r="A27" s="51"/>
      <c r="B27" s="3" t="s">
        <v>5</v>
      </c>
      <c r="C27" s="5">
        <v>35</v>
      </c>
      <c r="D27" s="5">
        <v>34</v>
      </c>
      <c r="E27" s="17">
        <v>0.97142857142857142</v>
      </c>
      <c r="F27" s="5">
        <v>29</v>
      </c>
      <c r="G27" s="17">
        <v>0.82857142857142863</v>
      </c>
      <c r="H27" s="18">
        <v>2.8647058823529412</v>
      </c>
    </row>
    <row r="28" spans="1:8" ht="30" x14ac:dyDescent="0.25">
      <c r="A28" s="43"/>
      <c r="B28" s="2" t="s">
        <v>37</v>
      </c>
      <c r="C28" s="12" t="s">
        <v>72</v>
      </c>
      <c r="D28" s="12" t="s">
        <v>73</v>
      </c>
      <c r="E28" s="13" t="s">
        <v>74</v>
      </c>
      <c r="F28" s="12" t="s">
        <v>75</v>
      </c>
      <c r="G28" s="13" t="s">
        <v>38</v>
      </c>
      <c r="H28" s="14" t="s">
        <v>76</v>
      </c>
    </row>
    <row r="29" spans="1:8" x14ac:dyDescent="0.25">
      <c r="A29" s="51" t="s">
        <v>45</v>
      </c>
      <c r="B29" s="3" t="s">
        <v>1</v>
      </c>
      <c r="C29" s="5">
        <v>78</v>
      </c>
      <c r="D29" s="5">
        <v>69</v>
      </c>
      <c r="E29" s="17">
        <v>0.88461538461538458</v>
      </c>
      <c r="F29" s="5">
        <v>46</v>
      </c>
      <c r="G29" s="17">
        <v>0.58974358974358976</v>
      </c>
      <c r="H29" s="18">
        <v>2.0597014925373136</v>
      </c>
    </row>
    <row r="30" spans="1:8" x14ac:dyDescent="0.25">
      <c r="A30" s="51"/>
      <c r="B30" s="3" t="s">
        <v>2</v>
      </c>
      <c r="C30" s="5">
        <v>73</v>
      </c>
      <c r="D30" s="5">
        <v>60</v>
      </c>
      <c r="E30" s="17">
        <v>0.82191780821917804</v>
      </c>
      <c r="F30" s="5">
        <v>34</v>
      </c>
      <c r="G30" s="17">
        <v>0.46575342465753422</v>
      </c>
      <c r="H30" s="18">
        <v>1.7849999999999999</v>
      </c>
    </row>
    <row r="31" spans="1:8" x14ac:dyDescent="0.25">
      <c r="A31" s="51"/>
      <c r="B31" s="3" t="s">
        <v>3</v>
      </c>
      <c r="C31" s="5">
        <v>74</v>
      </c>
      <c r="D31" s="5">
        <v>60</v>
      </c>
      <c r="E31" s="17">
        <v>0.81081081081081086</v>
      </c>
      <c r="F31" s="5">
        <v>45</v>
      </c>
      <c r="G31" s="17">
        <v>0.60810810810810811</v>
      </c>
      <c r="H31" s="18">
        <v>2.3627118644067795</v>
      </c>
    </row>
    <row r="32" spans="1:8" x14ac:dyDescent="0.25">
      <c r="A32" s="51"/>
      <c r="B32" s="3" t="s">
        <v>4</v>
      </c>
      <c r="C32" s="5">
        <v>55</v>
      </c>
      <c r="D32" s="5">
        <v>43</v>
      </c>
      <c r="E32" s="17">
        <v>0.78181818181818186</v>
      </c>
      <c r="F32" s="5">
        <v>35</v>
      </c>
      <c r="G32" s="17">
        <v>0.63636363636363635</v>
      </c>
      <c r="H32" s="18">
        <v>2.8162790697674418</v>
      </c>
    </row>
    <row r="33" spans="1:8" x14ac:dyDescent="0.25">
      <c r="A33" s="51"/>
      <c r="B33" s="3" t="s">
        <v>5</v>
      </c>
      <c r="C33" s="5">
        <v>54</v>
      </c>
      <c r="D33" s="5">
        <v>41</v>
      </c>
      <c r="E33" s="17">
        <v>0.7592592592592593</v>
      </c>
      <c r="F33" s="5">
        <v>34</v>
      </c>
      <c r="G33" s="17">
        <v>0.62962962962962965</v>
      </c>
      <c r="H33" s="18">
        <v>2.7410256410256415</v>
      </c>
    </row>
    <row r="34" spans="1:8" ht="30" x14ac:dyDescent="0.25">
      <c r="A34" s="43"/>
      <c r="B34" s="2" t="s">
        <v>37</v>
      </c>
      <c r="C34" s="12" t="s">
        <v>72</v>
      </c>
      <c r="D34" s="12" t="s">
        <v>73</v>
      </c>
      <c r="E34" s="13" t="s">
        <v>74</v>
      </c>
      <c r="F34" s="12" t="s">
        <v>75</v>
      </c>
      <c r="G34" s="13" t="s">
        <v>38</v>
      </c>
      <c r="H34" s="14" t="s">
        <v>76</v>
      </c>
    </row>
    <row r="35" spans="1:8" x14ac:dyDescent="0.25">
      <c r="A35" s="51" t="s">
        <v>46</v>
      </c>
      <c r="B35" s="3" t="s">
        <v>1</v>
      </c>
      <c r="C35" s="5">
        <v>49</v>
      </c>
      <c r="D35" s="5">
        <v>39</v>
      </c>
      <c r="E35" s="17">
        <v>0.79591836734693877</v>
      </c>
      <c r="F35" s="5">
        <v>30</v>
      </c>
      <c r="G35" s="17">
        <v>0.61224489795918369</v>
      </c>
      <c r="H35" s="18">
        <v>2.8512820512820514</v>
      </c>
    </row>
    <row r="36" spans="1:8" x14ac:dyDescent="0.25">
      <c r="A36" s="51"/>
      <c r="B36" s="3" t="s">
        <v>2</v>
      </c>
      <c r="C36" s="5">
        <v>47</v>
      </c>
      <c r="D36" s="5">
        <v>43</v>
      </c>
      <c r="E36" s="17">
        <v>0.91489361702127658</v>
      </c>
      <c r="F36" s="5">
        <v>30</v>
      </c>
      <c r="G36" s="17">
        <v>0.63829787234042556</v>
      </c>
      <c r="H36" s="18">
        <v>2.5325581395348835</v>
      </c>
    </row>
    <row r="37" spans="1:8" x14ac:dyDescent="0.25">
      <c r="A37" s="51"/>
      <c r="B37" s="3" t="s">
        <v>3</v>
      </c>
      <c r="C37" s="5">
        <v>24</v>
      </c>
      <c r="D37" s="5">
        <v>22</v>
      </c>
      <c r="E37" s="17">
        <v>0.91666666666666663</v>
      </c>
      <c r="F37" s="5">
        <v>18</v>
      </c>
      <c r="G37" s="17">
        <v>0.75</v>
      </c>
      <c r="H37" s="18">
        <v>2.7363636363636363</v>
      </c>
    </row>
    <row r="38" spans="1:8" x14ac:dyDescent="0.25">
      <c r="A38" s="51"/>
      <c r="B38" s="3" t="s">
        <v>4</v>
      </c>
      <c r="C38" s="5">
        <v>43</v>
      </c>
      <c r="D38" s="5">
        <v>38</v>
      </c>
      <c r="E38" s="17">
        <v>0.88372093023255816</v>
      </c>
      <c r="F38" s="5">
        <v>20</v>
      </c>
      <c r="G38" s="17">
        <v>0.46511627906976744</v>
      </c>
      <c r="H38" s="18">
        <v>1.8526315789473684</v>
      </c>
    </row>
    <row r="39" spans="1:8" x14ac:dyDescent="0.25">
      <c r="A39" s="51"/>
      <c r="B39" s="3" t="s">
        <v>5</v>
      </c>
      <c r="C39" s="5">
        <v>59</v>
      </c>
      <c r="D39" s="5">
        <v>50</v>
      </c>
      <c r="E39" s="17">
        <v>0.84745762711864403</v>
      </c>
      <c r="F39" s="5">
        <v>42</v>
      </c>
      <c r="G39" s="17">
        <v>0.71186440677966101</v>
      </c>
      <c r="H39" s="18">
        <v>3.0380000000000003</v>
      </c>
    </row>
  </sheetData>
  <mergeCells count="7">
    <mergeCell ref="A35:A39"/>
    <mergeCell ref="A1:H2"/>
    <mergeCell ref="A4:A8"/>
    <mergeCell ref="A11:A15"/>
    <mergeCell ref="A17:A21"/>
    <mergeCell ref="A23:A27"/>
    <mergeCell ref="A29:A3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8" customWidth="1"/>
    <col min="2" max="4" width="13.7109375" style="9" customWidth="1"/>
    <col min="5" max="5" width="13.7109375" style="19" customWidth="1"/>
    <col min="6" max="6" width="13.7109375" style="9" customWidth="1"/>
    <col min="7" max="7" width="13.7109375" style="19" customWidth="1"/>
    <col min="8" max="8" width="13.7109375" style="20" customWidth="1"/>
  </cols>
  <sheetData>
    <row r="1" spans="1:8" ht="30" x14ac:dyDescent="0.25">
      <c r="A1" s="41" t="s">
        <v>71</v>
      </c>
      <c r="B1" s="2" t="s">
        <v>37</v>
      </c>
      <c r="C1" s="12" t="s">
        <v>72</v>
      </c>
      <c r="D1" s="12" t="s">
        <v>73</v>
      </c>
      <c r="E1" s="13" t="s">
        <v>74</v>
      </c>
      <c r="F1" s="12" t="s">
        <v>75</v>
      </c>
      <c r="G1" s="13" t="s">
        <v>38</v>
      </c>
      <c r="H1" s="14" t="s">
        <v>76</v>
      </c>
    </row>
    <row r="2" spans="1:8" x14ac:dyDescent="0.25">
      <c r="A2" s="51" t="s">
        <v>47</v>
      </c>
      <c r="B2" s="3" t="s">
        <v>1</v>
      </c>
      <c r="C2" s="5">
        <v>182</v>
      </c>
      <c r="D2" s="5">
        <v>161</v>
      </c>
      <c r="E2" s="17">
        <v>0.88461538461538458</v>
      </c>
      <c r="F2" s="5">
        <v>131</v>
      </c>
      <c r="G2" s="21">
        <v>0.71978021978021978</v>
      </c>
      <c r="H2" s="22">
        <v>2.79</v>
      </c>
    </row>
    <row r="3" spans="1:8" x14ac:dyDescent="0.25">
      <c r="A3" s="51"/>
      <c r="B3" s="3" t="s">
        <v>2</v>
      </c>
      <c r="C3" s="5">
        <v>244</v>
      </c>
      <c r="D3" s="5">
        <v>218</v>
      </c>
      <c r="E3" s="17">
        <v>0.89344262295081966</v>
      </c>
      <c r="F3" s="5">
        <v>162</v>
      </c>
      <c r="G3" s="21">
        <v>0.66393442622950816</v>
      </c>
      <c r="H3" s="22">
        <v>2.4990783410138246</v>
      </c>
    </row>
    <row r="4" spans="1:8" x14ac:dyDescent="0.25">
      <c r="A4" s="51"/>
      <c r="B4" s="3" t="s">
        <v>3</v>
      </c>
      <c r="C4" s="5">
        <v>200</v>
      </c>
      <c r="D4" s="5">
        <v>173</v>
      </c>
      <c r="E4" s="17">
        <v>0.86499999999999999</v>
      </c>
      <c r="F4" s="5">
        <v>135</v>
      </c>
      <c r="G4" s="21">
        <v>0.67500000000000004</v>
      </c>
      <c r="H4" s="22">
        <v>2.6312138728323697</v>
      </c>
    </row>
    <row r="5" spans="1:8" x14ac:dyDescent="0.25">
      <c r="A5" s="51"/>
      <c r="B5" s="3" t="s">
        <v>4</v>
      </c>
      <c r="C5" s="5">
        <v>135</v>
      </c>
      <c r="D5" s="5">
        <v>119</v>
      </c>
      <c r="E5" s="17">
        <v>0.88148148148148153</v>
      </c>
      <c r="F5" s="5">
        <v>96</v>
      </c>
      <c r="G5" s="21">
        <v>0.71111111111111114</v>
      </c>
      <c r="H5" s="22">
        <v>2.8084033613445376</v>
      </c>
    </row>
    <row r="6" spans="1:8" x14ac:dyDescent="0.25">
      <c r="A6" s="51"/>
      <c r="B6" s="3" t="s">
        <v>5</v>
      </c>
      <c r="C6" s="5">
        <v>136</v>
      </c>
      <c r="D6" s="5">
        <v>124</v>
      </c>
      <c r="E6" s="17">
        <v>0.91176470588235292</v>
      </c>
      <c r="F6" s="5">
        <v>105</v>
      </c>
      <c r="G6" s="21">
        <v>0.7720588235294118</v>
      </c>
      <c r="H6" s="22">
        <v>3.0252032520325201</v>
      </c>
    </row>
    <row r="7" spans="1:8" x14ac:dyDescent="0.25">
      <c r="A7" s="51" t="s">
        <v>48</v>
      </c>
      <c r="B7" s="3" t="s">
        <v>1</v>
      </c>
      <c r="C7" s="23">
        <v>142</v>
      </c>
      <c r="D7" s="23">
        <v>114</v>
      </c>
      <c r="E7" s="24">
        <v>0.80281690140845074</v>
      </c>
      <c r="F7" s="23">
        <v>83</v>
      </c>
      <c r="G7" s="25">
        <v>0.58450704225352113</v>
      </c>
      <c r="H7" s="26">
        <v>2.4805309734513274</v>
      </c>
    </row>
    <row r="8" spans="1:8" x14ac:dyDescent="0.25">
      <c r="A8" s="51"/>
      <c r="B8" s="3" t="s">
        <v>2</v>
      </c>
      <c r="C8" s="23">
        <v>140</v>
      </c>
      <c r="D8" s="23">
        <v>117</v>
      </c>
      <c r="E8" s="24">
        <v>0.83571428571428574</v>
      </c>
      <c r="F8" s="23">
        <v>79</v>
      </c>
      <c r="G8" s="25">
        <v>0.56428571428571428</v>
      </c>
      <c r="H8" s="26">
        <v>2.3617391304347826</v>
      </c>
    </row>
    <row r="9" spans="1:8" x14ac:dyDescent="0.25">
      <c r="A9" s="51"/>
      <c r="B9" s="3" t="s">
        <v>3</v>
      </c>
      <c r="C9" s="23">
        <v>131</v>
      </c>
      <c r="D9" s="23">
        <v>102</v>
      </c>
      <c r="E9" s="24">
        <v>0.77862595419847325</v>
      </c>
      <c r="F9" s="23">
        <v>64</v>
      </c>
      <c r="G9" s="25">
        <v>0.48854961832061067</v>
      </c>
      <c r="H9" s="26">
        <v>1.9356435643564356</v>
      </c>
    </row>
    <row r="10" spans="1:8" x14ac:dyDescent="0.25">
      <c r="A10" s="51"/>
      <c r="B10" s="3" t="s">
        <v>4</v>
      </c>
      <c r="C10" s="23">
        <v>143</v>
      </c>
      <c r="D10" s="23">
        <v>119</v>
      </c>
      <c r="E10" s="24">
        <v>0.83216783216783219</v>
      </c>
      <c r="F10" s="23">
        <v>84</v>
      </c>
      <c r="G10" s="25">
        <v>0.58741258741258739</v>
      </c>
      <c r="H10" s="26">
        <v>2.4403361344537813</v>
      </c>
    </row>
    <row r="11" spans="1:8" x14ac:dyDescent="0.25">
      <c r="A11" s="51"/>
      <c r="B11" s="3" t="s">
        <v>5</v>
      </c>
      <c r="C11" s="23">
        <v>149</v>
      </c>
      <c r="D11" s="23">
        <v>123</v>
      </c>
      <c r="E11" s="24">
        <v>0.82550335570469802</v>
      </c>
      <c r="F11" s="23">
        <v>101</v>
      </c>
      <c r="G11" s="25">
        <v>0.67785234899328861</v>
      </c>
      <c r="H11" s="26">
        <v>2.8283333333333331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D36" sqref="D36"/>
    </sheetView>
  </sheetViews>
  <sheetFormatPr defaultRowHeight="15" x14ac:dyDescent="0.25"/>
  <cols>
    <col min="1" max="1" width="14" style="38" customWidth="1"/>
    <col min="2" max="8" width="14" style="9" customWidth="1"/>
  </cols>
  <sheetData>
    <row r="1" spans="1:8" ht="30" x14ac:dyDescent="0.25">
      <c r="A1" s="41" t="s">
        <v>0</v>
      </c>
      <c r="B1" s="2" t="s">
        <v>37</v>
      </c>
      <c r="C1" s="12" t="s">
        <v>72</v>
      </c>
      <c r="D1" s="12" t="s">
        <v>73</v>
      </c>
      <c r="E1" s="13" t="s">
        <v>74</v>
      </c>
      <c r="F1" s="12" t="s">
        <v>75</v>
      </c>
      <c r="G1" s="13" t="s">
        <v>38</v>
      </c>
      <c r="H1" s="14" t="s">
        <v>76</v>
      </c>
    </row>
    <row r="2" spans="1:8" x14ac:dyDescent="0.25">
      <c r="A2" s="51" t="s">
        <v>7</v>
      </c>
      <c r="B2" s="3" t="s">
        <v>1</v>
      </c>
      <c r="C2" s="5">
        <v>152</v>
      </c>
      <c r="D2" s="5">
        <v>131</v>
      </c>
      <c r="E2" s="17">
        <v>0.86184210526315785</v>
      </c>
      <c r="F2" s="5">
        <v>102</v>
      </c>
      <c r="G2" s="17">
        <v>0.67105263157894735</v>
      </c>
      <c r="H2" s="18">
        <v>2.6</v>
      </c>
    </row>
    <row r="3" spans="1:8" x14ac:dyDescent="0.25">
      <c r="A3" s="51"/>
      <c r="B3" s="3" t="s">
        <v>2</v>
      </c>
      <c r="C3" s="5">
        <v>171</v>
      </c>
      <c r="D3" s="5">
        <v>146</v>
      </c>
      <c r="E3" s="17">
        <v>0.85380116959064323</v>
      </c>
      <c r="F3" s="5">
        <v>101</v>
      </c>
      <c r="G3" s="17">
        <v>0.59064327485380119</v>
      </c>
      <c r="H3" s="18">
        <v>2.3958620689655175</v>
      </c>
    </row>
    <row r="4" spans="1:8" x14ac:dyDescent="0.25">
      <c r="A4" s="51"/>
      <c r="B4" s="3" t="s">
        <v>3</v>
      </c>
      <c r="C4" s="5">
        <v>161</v>
      </c>
      <c r="D4" s="5">
        <v>127.99999999999999</v>
      </c>
      <c r="E4" s="17">
        <v>0.79503105590062106</v>
      </c>
      <c r="F4" s="5">
        <v>93</v>
      </c>
      <c r="G4" s="17">
        <v>0.57763975155279501</v>
      </c>
      <c r="H4" s="18">
        <v>2.4307086614173228</v>
      </c>
    </row>
    <row r="5" spans="1:8" x14ac:dyDescent="0.25">
      <c r="A5" s="51"/>
      <c r="B5" s="3" t="s">
        <v>4</v>
      </c>
      <c r="C5" s="5">
        <v>145</v>
      </c>
      <c r="D5" s="5">
        <v>128</v>
      </c>
      <c r="E5" s="17">
        <v>0.88275862068965516</v>
      </c>
      <c r="F5" s="5">
        <v>98</v>
      </c>
      <c r="G5" s="17">
        <v>0.67586206896551726</v>
      </c>
      <c r="H5" s="18">
        <v>2.6929687499999999</v>
      </c>
    </row>
    <row r="6" spans="1:8" x14ac:dyDescent="0.25">
      <c r="A6" s="51"/>
      <c r="B6" s="3" t="s">
        <v>5</v>
      </c>
      <c r="C6" s="5">
        <v>154</v>
      </c>
      <c r="D6" s="5">
        <v>133</v>
      </c>
      <c r="E6" s="17">
        <v>0.86363636363636365</v>
      </c>
      <c r="F6" s="5">
        <v>111</v>
      </c>
      <c r="G6" s="17">
        <v>0.72077922077922074</v>
      </c>
      <c r="H6" s="18">
        <v>2.9519083969465649</v>
      </c>
    </row>
    <row r="7" spans="1:8" x14ac:dyDescent="0.25">
      <c r="A7" s="51" t="s">
        <v>8</v>
      </c>
      <c r="B7" s="3" t="s">
        <v>1</v>
      </c>
      <c r="C7" s="5">
        <v>169</v>
      </c>
      <c r="D7" s="5">
        <v>141</v>
      </c>
      <c r="E7" s="17">
        <v>0.83431952662721898</v>
      </c>
      <c r="F7" s="5">
        <v>110</v>
      </c>
      <c r="G7" s="17">
        <v>0.65088757396449703</v>
      </c>
      <c r="H7" s="18">
        <v>2.7156028368794325</v>
      </c>
    </row>
    <row r="8" spans="1:8" x14ac:dyDescent="0.25">
      <c r="A8" s="51"/>
      <c r="B8" s="3" t="s">
        <v>2</v>
      </c>
      <c r="C8" s="5">
        <v>209</v>
      </c>
      <c r="D8" s="5">
        <v>185</v>
      </c>
      <c r="E8" s="17">
        <v>0.88516746411483249</v>
      </c>
      <c r="F8" s="5">
        <v>136</v>
      </c>
      <c r="G8" s="17">
        <v>0.65071770334928225</v>
      </c>
      <c r="H8" s="18">
        <v>2.4759562841530061</v>
      </c>
    </row>
    <row r="9" spans="1:8" x14ac:dyDescent="0.25">
      <c r="A9" s="51"/>
      <c r="B9" s="3" t="s">
        <v>3</v>
      </c>
      <c r="C9" s="5">
        <v>167</v>
      </c>
      <c r="D9" s="5">
        <v>145</v>
      </c>
      <c r="E9" s="17">
        <v>0.86826347305389218</v>
      </c>
      <c r="F9" s="5">
        <v>106</v>
      </c>
      <c r="G9" s="17">
        <v>0.6347305389221557</v>
      </c>
      <c r="H9" s="18">
        <v>2.3586206896551722</v>
      </c>
    </row>
    <row r="10" spans="1:8" x14ac:dyDescent="0.25">
      <c r="A10" s="51"/>
      <c r="B10" s="3" t="s">
        <v>4</v>
      </c>
      <c r="C10" s="5">
        <v>130</v>
      </c>
      <c r="D10" s="5">
        <v>107</v>
      </c>
      <c r="E10" s="17">
        <v>0.82307692307692304</v>
      </c>
      <c r="F10" s="5">
        <v>80</v>
      </c>
      <c r="G10" s="17">
        <v>0.61538461538461542</v>
      </c>
      <c r="H10" s="18">
        <v>2.5598130841121494</v>
      </c>
    </row>
    <row r="11" spans="1:8" x14ac:dyDescent="0.25">
      <c r="A11" s="51"/>
      <c r="B11" s="3" t="s">
        <v>5</v>
      </c>
      <c r="C11" s="5">
        <v>130</v>
      </c>
      <c r="D11" s="5">
        <v>113</v>
      </c>
      <c r="E11" s="17">
        <v>0.86923076923076925</v>
      </c>
      <c r="F11" s="5">
        <v>94</v>
      </c>
      <c r="G11" s="17">
        <v>0.72307692307692306</v>
      </c>
      <c r="H11" s="18">
        <v>2.9018018018018017</v>
      </c>
    </row>
    <row r="12" spans="1:8" ht="30" x14ac:dyDescent="0.25">
      <c r="A12" s="41" t="s">
        <v>49</v>
      </c>
      <c r="B12" s="2" t="s">
        <v>37</v>
      </c>
      <c r="C12" s="12" t="s">
        <v>72</v>
      </c>
      <c r="D12" s="12" t="s">
        <v>73</v>
      </c>
      <c r="E12" s="13" t="s">
        <v>74</v>
      </c>
      <c r="F12" s="12" t="s">
        <v>75</v>
      </c>
      <c r="G12" s="13" t="s">
        <v>38</v>
      </c>
      <c r="H12" s="14" t="s">
        <v>76</v>
      </c>
    </row>
    <row r="13" spans="1:8" x14ac:dyDescent="0.25">
      <c r="A13" s="57" t="s">
        <v>50</v>
      </c>
      <c r="B13" s="3" t="s">
        <v>1</v>
      </c>
      <c r="C13" s="5">
        <v>15</v>
      </c>
      <c r="D13" s="5">
        <v>14</v>
      </c>
      <c r="E13" s="17">
        <v>0.93333333333333335</v>
      </c>
      <c r="F13" s="5">
        <v>12</v>
      </c>
      <c r="G13" s="17">
        <v>0.8</v>
      </c>
      <c r="H13" s="18">
        <v>2.907142857142857</v>
      </c>
    </row>
    <row r="14" spans="1:8" x14ac:dyDescent="0.25">
      <c r="A14" s="58"/>
      <c r="B14" s="3" t="s">
        <v>2</v>
      </c>
      <c r="C14" s="5">
        <v>31</v>
      </c>
      <c r="D14" s="5">
        <v>27</v>
      </c>
      <c r="E14" s="17">
        <v>0.87096774193548387</v>
      </c>
      <c r="F14" s="5">
        <v>15</v>
      </c>
      <c r="G14" s="17">
        <v>0.4838709677419355</v>
      </c>
      <c r="H14" s="18">
        <v>1.9740740740740739</v>
      </c>
    </row>
    <row r="15" spans="1:8" x14ac:dyDescent="0.25">
      <c r="A15" s="58"/>
      <c r="B15" s="3" t="s">
        <v>3</v>
      </c>
      <c r="C15" s="5">
        <v>29</v>
      </c>
      <c r="D15" s="5">
        <v>24</v>
      </c>
      <c r="E15" s="17">
        <v>0.82758620689655171</v>
      </c>
      <c r="F15" s="5">
        <v>12</v>
      </c>
      <c r="G15" s="17">
        <v>0.41379310344827586</v>
      </c>
      <c r="H15" s="18">
        <v>1.4041666666666668</v>
      </c>
    </row>
    <row r="16" spans="1:8" x14ac:dyDescent="0.25">
      <c r="A16" s="58"/>
      <c r="B16" s="3" t="s">
        <v>4</v>
      </c>
      <c r="C16" s="5">
        <v>15</v>
      </c>
      <c r="D16" s="5">
        <v>10</v>
      </c>
      <c r="E16" s="17">
        <v>0.66666666666666663</v>
      </c>
      <c r="F16" s="5">
        <v>7</v>
      </c>
      <c r="G16" s="17">
        <v>0.46666666666666667</v>
      </c>
      <c r="H16" s="18">
        <v>2.17</v>
      </c>
    </row>
    <row r="17" spans="1:8" x14ac:dyDescent="0.25">
      <c r="A17" s="59"/>
      <c r="B17" s="3" t="s">
        <v>5</v>
      </c>
      <c r="C17" s="5">
        <v>22</v>
      </c>
      <c r="D17" s="5">
        <v>20</v>
      </c>
      <c r="E17" s="17">
        <v>0.90909090909090906</v>
      </c>
      <c r="F17" s="5">
        <v>18</v>
      </c>
      <c r="G17" s="17">
        <v>0.81818181818181823</v>
      </c>
      <c r="H17" s="18">
        <v>2.9400000000000004</v>
      </c>
    </row>
    <row r="18" spans="1:8" x14ac:dyDescent="0.25">
      <c r="A18" s="56" t="s">
        <v>51</v>
      </c>
      <c r="B18" s="3" t="s">
        <v>1</v>
      </c>
      <c r="C18" s="32">
        <v>1</v>
      </c>
      <c r="D18" s="32">
        <v>0</v>
      </c>
      <c r="E18" s="17">
        <v>0</v>
      </c>
      <c r="F18" s="32">
        <v>0</v>
      </c>
      <c r="G18" s="17">
        <v>0</v>
      </c>
      <c r="H18" s="33" t="s">
        <v>14</v>
      </c>
    </row>
    <row r="19" spans="1:8" x14ac:dyDescent="0.25">
      <c r="A19" s="56"/>
      <c r="B19" s="3" t="s">
        <v>2</v>
      </c>
      <c r="C19" s="5" t="s">
        <v>14</v>
      </c>
      <c r="D19" s="5" t="s">
        <v>14</v>
      </c>
      <c r="E19" s="17" t="s">
        <v>14</v>
      </c>
      <c r="F19" s="5" t="s">
        <v>14</v>
      </c>
      <c r="G19" s="17" t="s">
        <v>14</v>
      </c>
      <c r="H19" s="18" t="s">
        <v>14</v>
      </c>
    </row>
    <row r="20" spans="1:8" x14ac:dyDescent="0.25">
      <c r="A20" s="56"/>
      <c r="B20" s="3" t="s">
        <v>3</v>
      </c>
      <c r="C20" s="32">
        <v>1</v>
      </c>
      <c r="D20" s="32">
        <v>0</v>
      </c>
      <c r="E20" s="17">
        <v>0</v>
      </c>
      <c r="F20" s="32">
        <v>0</v>
      </c>
      <c r="G20" s="17">
        <v>0</v>
      </c>
      <c r="H20" s="33" t="s">
        <v>14</v>
      </c>
    </row>
    <row r="21" spans="1:8" x14ac:dyDescent="0.25">
      <c r="A21" s="56"/>
      <c r="B21" s="3" t="s">
        <v>4</v>
      </c>
      <c r="C21" s="5" t="s">
        <v>14</v>
      </c>
      <c r="D21" s="5" t="s">
        <v>14</v>
      </c>
      <c r="E21" s="17" t="s">
        <v>14</v>
      </c>
      <c r="F21" s="5" t="s">
        <v>14</v>
      </c>
      <c r="G21" s="17" t="s">
        <v>14</v>
      </c>
      <c r="H21" s="18" t="s">
        <v>14</v>
      </c>
    </row>
    <row r="22" spans="1:8" x14ac:dyDescent="0.25">
      <c r="A22" s="56"/>
      <c r="B22" s="3" t="s">
        <v>5</v>
      </c>
      <c r="C22" s="5" t="s">
        <v>14</v>
      </c>
      <c r="D22" s="5" t="s">
        <v>14</v>
      </c>
      <c r="E22" s="17" t="s">
        <v>14</v>
      </c>
      <c r="F22" s="5" t="s">
        <v>14</v>
      </c>
      <c r="G22" s="17" t="s">
        <v>14</v>
      </c>
      <c r="H22" s="18" t="s">
        <v>14</v>
      </c>
    </row>
    <row r="23" spans="1:8" x14ac:dyDescent="0.25">
      <c r="A23" s="51" t="s">
        <v>15</v>
      </c>
      <c r="B23" s="3" t="s">
        <v>1</v>
      </c>
      <c r="C23" s="5">
        <v>9</v>
      </c>
      <c r="D23" s="5">
        <v>7</v>
      </c>
      <c r="E23" s="17">
        <v>0.77777777777777779</v>
      </c>
      <c r="F23" s="5">
        <v>7</v>
      </c>
      <c r="G23" s="17">
        <v>0.77777777777777779</v>
      </c>
      <c r="H23" s="18">
        <v>3.6142857142857139</v>
      </c>
    </row>
    <row r="24" spans="1:8" x14ac:dyDescent="0.25">
      <c r="A24" s="51"/>
      <c r="B24" s="3" t="s">
        <v>2</v>
      </c>
      <c r="C24" s="5">
        <v>6</v>
      </c>
      <c r="D24" s="5">
        <v>5</v>
      </c>
      <c r="E24" s="17">
        <v>0.83333333333333337</v>
      </c>
      <c r="F24" s="5">
        <v>3</v>
      </c>
      <c r="G24" s="17">
        <v>0.5</v>
      </c>
      <c r="H24" s="18">
        <v>1.2333333333333334</v>
      </c>
    </row>
    <row r="25" spans="1:8" x14ac:dyDescent="0.25">
      <c r="A25" s="51"/>
      <c r="B25" s="3" t="s">
        <v>3</v>
      </c>
      <c r="C25" s="32">
        <v>5</v>
      </c>
      <c r="D25" s="32">
        <v>4</v>
      </c>
      <c r="E25" s="17">
        <v>0.8</v>
      </c>
      <c r="F25" s="32">
        <v>3</v>
      </c>
      <c r="G25" s="17">
        <v>0.6</v>
      </c>
      <c r="H25" s="33">
        <v>3</v>
      </c>
    </row>
    <row r="26" spans="1:8" x14ac:dyDescent="0.25">
      <c r="A26" s="51"/>
      <c r="B26" s="3" t="s">
        <v>4</v>
      </c>
      <c r="C26" s="5">
        <v>11</v>
      </c>
      <c r="D26" s="5">
        <v>11</v>
      </c>
      <c r="E26" s="17">
        <v>1</v>
      </c>
      <c r="F26" s="5">
        <v>11</v>
      </c>
      <c r="G26" s="17">
        <v>1</v>
      </c>
      <c r="H26" s="18">
        <v>3.7272727272727271</v>
      </c>
    </row>
    <row r="27" spans="1:8" x14ac:dyDescent="0.25">
      <c r="A27" s="51"/>
      <c r="B27" s="3" t="s">
        <v>5</v>
      </c>
      <c r="C27" s="5">
        <v>6</v>
      </c>
      <c r="D27" s="5">
        <v>6</v>
      </c>
      <c r="E27" s="17">
        <v>1</v>
      </c>
      <c r="F27" s="5">
        <v>4</v>
      </c>
      <c r="G27" s="17">
        <v>0.66666666666666663</v>
      </c>
      <c r="H27" s="18">
        <v>2.4</v>
      </c>
    </row>
    <row r="28" spans="1:8" x14ac:dyDescent="0.25">
      <c r="A28" s="51" t="s">
        <v>16</v>
      </c>
      <c r="B28" s="3" t="s">
        <v>1</v>
      </c>
      <c r="C28" s="5">
        <v>7</v>
      </c>
      <c r="D28" s="5">
        <v>6</v>
      </c>
      <c r="E28" s="17">
        <v>0.8571428571428571</v>
      </c>
      <c r="F28" s="5">
        <v>5</v>
      </c>
      <c r="G28" s="17">
        <v>0.7142857142857143</v>
      </c>
      <c r="H28" s="18">
        <v>3.0666666666666669</v>
      </c>
    </row>
    <row r="29" spans="1:8" x14ac:dyDescent="0.25">
      <c r="A29" s="51"/>
      <c r="B29" s="3" t="s">
        <v>2</v>
      </c>
      <c r="C29" s="5">
        <v>8</v>
      </c>
      <c r="D29" s="5">
        <v>5</v>
      </c>
      <c r="E29" s="17">
        <v>0.625</v>
      </c>
      <c r="F29" s="5">
        <v>4</v>
      </c>
      <c r="G29" s="17">
        <v>0.5</v>
      </c>
      <c r="H29" s="18">
        <v>3</v>
      </c>
    </row>
    <row r="30" spans="1:8" x14ac:dyDescent="0.25">
      <c r="A30" s="51"/>
      <c r="B30" s="3" t="s">
        <v>3</v>
      </c>
      <c r="C30" s="5">
        <v>16</v>
      </c>
      <c r="D30" s="5">
        <v>15</v>
      </c>
      <c r="E30" s="17">
        <v>0.9375</v>
      </c>
      <c r="F30" s="5">
        <v>9</v>
      </c>
      <c r="G30" s="17">
        <v>0.5625</v>
      </c>
      <c r="H30" s="18">
        <v>1.7933333333333334</v>
      </c>
    </row>
    <row r="31" spans="1:8" x14ac:dyDescent="0.25">
      <c r="A31" s="51"/>
      <c r="B31" s="3" t="s">
        <v>4</v>
      </c>
      <c r="C31" s="5">
        <v>5</v>
      </c>
      <c r="D31" s="5">
        <v>5</v>
      </c>
      <c r="E31" s="17">
        <v>1</v>
      </c>
      <c r="F31" s="5">
        <v>4</v>
      </c>
      <c r="G31" s="17">
        <v>0.8</v>
      </c>
      <c r="H31" s="18">
        <v>3.06</v>
      </c>
    </row>
    <row r="32" spans="1:8" x14ac:dyDescent="0.25">
      <c r="A32" s="51"/>
      <c r="B32" s="3" t="s">
        <v>5</v>
      </c>
      <c r="C32" s="5">
        <v>9</v>
      </c>
      <c r="D32" s="5">
        <v>8</v>
      </c>
      <c r="E32" s="17">
        <v>0.88888888888888884</v>
      </c>
      <c r="F32" s="5">
        <v>7</v>
      </c>
      <c r="G32" s="17">
        <v>0.77777777777777779</v>
      </c>
      <c r="H32" s="18">
        <v>3.2124999999999999</v>
      </c>
    </row>
    <row r="33" spans="1:8" x14ac:dyDescent="0.25">
      <c r="A33" s="51" t="s">
        <v>17</v>
      </c>
      <c r="B33" s="3" t="s">
        <v>1</v>
      </c>
      <c r="C33" s="5">
        <v>100</v>
      </c>
      <c r="D33" s="5">
        <v>84</v>
      </c>
      <c r="E33" s="17">
        <v>0.84</v>
      </c>
      <c r="F33" s="5">
        <v>62</v>
      </c>
      <c r="G33" s="17">
        <v>0.62</v>
      </c>
      <c r="H33" s="18">
        <v>2.5146341463414634</v>
      </c>
    </row>
    <row r="34" spans="1:8" x14ac:dyDescent="0.25">
      <c r="A34" s="51"/>
      <c r="B34" s="3" t="s">
        <v>2</v>
      </c>
      <c r="C34" s="5">
        <v>130</v>
      </c>
      <c r="D34" s="5">
        <v>115</v>
      </c>
      <c r="E34" s="17">
        <v>0.88461538461538458</v>
      </c>
      <c r="F34" s="5">
        <v>84</v>
      </c>
      <c r="G34" s="17">
        <v>0.64615384615384619</v>
      </c>
      <c r="H34" s="18">
        <v>2.442608695652174</v>
      </c>
    </row>
    <row r="35" spans="1:8" x14ac:dyDescent="0.25">
      <c r="A35" s="51"/>
      <c r="B35" s="3" t="s">
        <v>3</v>
      </c>
      <c r="C35" s="5">
        <v>109</v>
      </c>
      <c r="D35" s="5">
        <v>89</v>
      </c>
      <c r="E35" s="17">
        <v>0.8165137614678899</v>
      </c>
      <c r="F35" s="5">
        <v>59</v>
      </c>
      <c r="G35" s="17">
        <v>0.54128440366972475</v>
      </c>
      <c r="H35" s="18">
        <v>2.0932584269662922</v>
      </c>
    </row>
    <row r="36" spans="1:8" x14ac:dyDescent="0.25">
      <c r="A36" s="51"/>
      <c r="B36" s="3" t="s">
        <v>4</v>
      </c>
      <c r="C36" s="5">
        <v>101</v>
      </c>
      <c r="D36" s="5">
        <v>83</v>
      </c>
      <c r="E36" s="17">
        <v>0.82178217821782173</v>
      </c>
      <c r="F36" s="5">
        <v>55</v>
      </c>
      <c r="G36" s="17">
        <v>0.54455445544554459</v>
      </c>
      <c r="H36" s="18">
        <v>2.3349397590361445</v>
      </c>
    </row>
    <row r="37" spans="1:8" x14ac:dyDescent="0.25">
      <c r="A37" s="51"/>
      <c r="B37" s="3" t="s">
        <v>5</v>
      </c>
      <c r="C37" s="5">
        <v>102</v>
      </c>
      <c r="D37" s="5">
        <v>83</v>
      </c>
      <c r="E37" s="17">
        <v>0.81372549019607843</v>
      </c>
      <c r="F37" s="5">
        <v>63</v>
      </c>
      <c r="G37" s="17">
        <v>0.61764705882352944</v>
      </c>
      <c r="H37" s="18">
        <v>2.6698795180722894</v>
      </c>
    </row>
    <row r="38" spans="1:8" x14ac:dyDescent="0.25">
      <c r="A38" s="51" t="s">
        <v>18</v>
      </c>
      <c r="B38" s="3" t="s">
        <v>1</v>
      </c>
      <c r="C38" s="5">
        <v>1</v>
      </c>
      <c r="D38" s="5">
        <v>1</v>
      </c>
      <c r="E38" s="17">
        <v>1</v>
      </c>
      <c r="F38" s="5">
        <v>1</v>
      </c>
      <c r="G38" s="17">
        <v>1</v>
      </c>
      <c r="H38" s="18">
        <v>3</v>
      </c>
    </row>
    <row r="39" spans="1:8" x14ac:dyDescent="0.25">
      <c r="A39" s="51"/>
      <c r="B39" s="3" t="s">
        <v>2</v>
      </c>
      <c r="C39" s="5">
        <v>2</v>
      </c>
      <c r="D39" s="5">
        <v>2</v>
      </c>
      <c r="E39" s="17">
        <v>1</v>
      </c>
      <c r="F39" s="5">
        <v>1</v>
      </c>
      <c r="G39" s="17">
        <v>0.5</v>
      </c>
      <c r="H39" s="18">
        <v>1.8500000000000003</v>
      </c>
    </row>
    <row r="40" spans="1:8" x14ac:dyDescent="0.25">
      <c r="A40" s="51"/>
      <c r="B40" s="3" t="s">
        <v>3</v>
      </c>
      <c r="C40" s="5">
        <v>2</v>
      </c>
      <c r="D40" s="5">
        <v>2</v>
      </c>
      <c r="E40" s="17">
        <v>1</v>
      </c>
      <c r="F40" s="5">
        <v>1</v>
      </c>
      <c r="G40" s="17">
        <v>0.5</v>
      </c>
      <c r="H40" s="18">
        <v>1.5</v>
      </c>
    </row>
    <row r="41" spans="1:8" x14ac:dyDescent="0.25">
      <c r="A41" s="51"/>
      <c r="B41" s="3" t="s">
        <v>4</v>
      </c>
      <c r="C41" s="5">
        <v>2</v>
      </c>
      <c r="D41" s="5">
        <v>2</v>
      </c>
      <c r="E41" s="17">
        <v>1</v>
      </c>
      <c r="F41" s="5">
        <v>1</v>
      </c>
      <c r="G41" s="17">
        <v>0.5</v>
      </c>
      <c r="H41" s="18">
        <v>2</v>
      </c>
    </row>
    <row r="42" spans="1:8" x14ac:dyDescent="0.25">
      <c r="A42" s="51"/>
      <c r="B42" s="3" t="s">
        <v>5</v>
      </c>
      <c r="C42" s="5" t="s">
        <v>14</v>
      </c>
      <c r="D42" s="5" t="s">
        <v>14</v>
      </c>
      <c r="E42" s="17" t="s">
        <v>14</v>
      </c>
      <c r="F42" s="5" t="s">
        <v>14</v>
      </c>
      <c r="G42" s="17" t="s">
        <v>14</v>
      </c>
      <c r="H42" s="18" t="s">
        <v>14</v>
      </c>
    </row>
    <row r="43" spans="1:8" x14ac:dyDescent="0.25">
      <c r="A43" s="56" t="s">
        <v>52</v>
      </c>
      <c r="B43" s="3" t="s">
        <v>1</v>
      </c>
      <c r="C43" s="5">
        <v>149</v>
      </c>
      <c r="D43" s="5">
        <v>126</v>
      </c>
      <c r="E43" s="17">
        <v>0.84563758389261745</v>
      </c>
      <c r="F43" s="5">
        <v>101</v>
      </c>
      <c r="G43" s="17">
        <v>0.67785234899328861</v>
      </c>
      <c r="H43" s="18">
        <v>2.7309523809523806</v>
      </c>
    </row>
    <row r="44" spans="1:8" x14ac:dyDescent="0.25">
      <c r="A44" s="56"/>
      <c r="B44" s="3" t="s">
        <v>2</v>
      </c>
      <c r="C44" s="5">
        <v>166</v>
      </c>
      <c r="D44" s="5">
        <v>147</v>
      </c>
      <c r="E44" s="17">
        <v>0.88554216867469882</v>
      </c>
      <c r="F44" s="5">
        <v>113</v>
      </c>
      <c r="G44" s="17">
        <v>0.68072289156626509</v>
      </c>
      <c r="H44" s="18">
        <v>2.6458904109589043</v>
      </c>
    </row>
    <row r="45" spans="1:8" x14ac:dyDescent="0.25">
      <c r="A45" s="56"/>
      <c r="B45" s="3" t="s">
        <v>3</v>
      </c>
      <c r="C45" s="5">
        <v>141</v>
      </c>
      <c r="D45" s="5">
        <v>118</v>
      </c>
      <c r="E45" s="17">
        <v>0.83687943262411346</v>
      </c>
      <c r="F45" s="5">
        <v>96</v>
      </c>
      <c r="G45" s="17">
        <v>0.68085106382978722</v>
      </c>
      <c r="H45" s="18">
        <v>2.7542372881355934</v>
      </c>
    </row>
    <row r="46" spans="1:8" x14ac:dyDescent="0.25">
      <c r="A46" s="56"/>
      <c r="B46" s="3" t="s">
        <v>4</v>
      </c>
      <c r="C46" s="5">
        <v>120</v>
      </c>
      <c r="D46" s="5">
        <v>107</v>
      </c>
      <c r="E46" s="17">
        <v>0.89166666666666672</v>
      </c>
      <c r="F46" s="5">
        <v>88</v>
      </c>
      <c r="G46" s="17">
        <v>0.73333333333333328</v>
      </c>
      <c r="H46" s="18">
        <v>2.8242990654205609</v>
      </c>
    </row>
    <row r="47" spans="1:8" x14ac:dyDescent="0.25">
      <c r="A47" s="56"/>
      <c r="B47" s="3" t="s">
        <v>5</v>
      </c>
      <c r="C47" s="5">
        <v>122</v>
      </c>
      <c r="D47" s="5">
        <v>108</v>
      </c>
      <c r="E47" s="17">
        <v>0.88524590163934425</v>
      </c>
      <c r="F47" s="5">
        <v>96</v>
      </c>
      <c r="G47" s="17">
        <v>0.78688524590163933</v>
      </c>
      <c r="H47" s="18">
        <v>3.1169811320754715</v>
      </c>
    </row>
    <row r="48" spans="1:8" x14ac:dyDescent="0.25">
      <c r="A48" s="56" t="s">
        <v>53</v>
      </c>
      <c r="B48" s="3" t="s">
        <v>1</v>
      </c>
      <c r="C48" s="5">
        <v>33</v>
      </c>
      <c r="D48" s="5">
        <v>28</v>
      </c>
      <c r="E48" s="17">
        <v>0.84848484848484851</v>
      </c>
      <c r="F48" s="5">
        <v>20</v>
      </c>
      <c r="G48" s="17">
        <v>0.60606060606060608</v>
      </c>
      <c r="H48" s="18">
        <v>2.4142857142857146</v>
      </c>
    </row>
    <row r="49" spans="1:8" x14ac:dyDescent="0.25">
      <c r="A49" s="56"/>
      <c r="B49" s="3" t="s">
        <v>2</v>
      </c>
      <c r="C49" s="5">
        <v>37</v>
      </c>
      <c r="D49" s="5">
        <v>32</v>
      </c>
      <c r="E49" s="17">
        <v>0.86486486486486491</v>
      </c>
      <c r="F49" s="5">
        <v>19</v>
      </c>
      <c r="G49" s="17">
        <v>0.51351351351351349</v>
      </c>
      <c r="H49" s="18">
        <v>1.9874999999999998</v>
      </c>
    </row>
    <row r="50" spans="1:8" x14ac:dyDescent="0.25">
      <c r="A50" s="56"/>
      <c r="B50" s="3" t="s">
        <v>3</v>
      </c>
      <c r="C50" s="5">
        <v>28</v>
      </c>
      <c r="D50" s="5">
        <v>23</v>
      </c>
      <c r="E50" s="17">
        <v>0.8214285714285714</v>
      </c>
      <c r="F50" s="5">
        <v>19</v>
      </c>
      <c r="G50" s="17">
        <v>0.6785714285714286</v>
      </c>
      <c r="H50" s="18">
        <v>2.9</v>
      </c>
    </row>
    <row r="51" spans="1:8" x14ac:dyDescent="0.25">
      <c r="A51" s="56"/>
      <c r="B51" s="3" t="s">
        <v>4</v>
      </c>
      <c r="C51" s="5">
        <v>20</v>
      </c>
      <c r="D51" s="5">
        <v>16</v>
      </c>
      <c r="E51" s="17">
        <v>0.8</v>
      </c>
      <c r="F51" s="5">
        <v>11</v>
      </c>
      <c r="G51" s="17">
        <v>0.55000000000000004</v>
      </c>
      <c r="H51" s="18">
        <v>2.2062499999999998</v>
      </c>
    </row>
    <row r="52" spans="1:8" x14ac:dyDescent="0.25">
      <c r="A52" s="56"/>
      <c r="B52" s="3" t="s">
        <v>5</v>
      </c>
      <c r="C52" s="5">
        <v>24</v>
      </c>
      <c r="D52" s="5">
        <v>22</v>
      </c>
      <c r="E52" s="17">
        <v>0.91666666666666663</v>
      </c>
      <c r="F52" s="5">
        <v>18</v>
      </c>
      <c r="G52" s="17">
        <v>0.75</v>
      </c>
      <c r="H52" s="18">
        <v>3</v>
      </c>
    </row>
    <row r="53" spans="1:8" x14ac:dyDescent="0.25">
      <c r="A53" s="56" t="s">
        <v>54</v>
      </c>
      <c r="B53" s="3" t="s">
        <v>1</v>
      </c>
      <c r="C53" s="5">
        <v>9</v>
      </c>
      <c r="D53" s="5">
        <v>9</v>
      </c>
      <c r="E53" s="17">
        <v>1</v>
      </c>
      <c r="F53" s="5">
        <v>6</v>
      </c>
      <c r="G53" s="17">
        <v>0.66666666666666663</v>
      </c>
      <c r="H53" s="18">
        <v>2.3777777777777782</v>
      </c>
    </row>
    <row r="54" spans="1:8" x14ac:dyDescent="0.25">
      <c r="A54" s="56"/>
      <c r="B54" s="3" t="s">
        <v>2</v>
      </c>
      <c r="C54" s="5">
        <v>4</v>
      </c>
      <c r="D54" s="5">
        <v>2</v>
      </c>
      <c r="E54" s="17">
        <v>0.5</v>
      </c>
      <c r="F54" s="5">
        <v>2</v>
      </c>
      <c r="G54" s="17">
        <v>0.5</v>
      </c>
      <c r="H54" s="18">
        <v>3.7000000000000006</v>
      </c>
    </row>
    <row r="55" spans="1:8" x14ac:dyDescent="0.25">
      <c r="A55" s="56"/>
      <c r="B55" s="3" t="s">
        <v>3</v>
      </c>
      <c r="C55" s="5" t="s">
        <v>14</v>
      </c>
      <c r="D55" s="5" t="s">
        <v>14</v>
      </c>
      <c r="E55" s="17" t="s">
        <v>14</v>
      </c>
      <c r="F55" s="5" t="s">
        <v>14</v>
      </c>
      <c r="G55" s="17" t="s">
        <v>14</v>
      </c>
      <c r="H55" s="18" t="s">
        <v>14</v>
      </c>
    </row>
    <row r="56" spans="1:8" x14ac:dyDescent="0.25">
      <c r="A56" s="56"/>
      <c r="B56" s="3" t="s">
        <v>4</v>
      </c>
      <c r="C56" s="5">
        <v>4</v>
      </c>
      <c r="D56" s="5">
        <v>4</v>
      </c>
      <c r="E56" s="17">
        <v>1</v>
      </c>
      <c r="F56" s="5">
        <v>3</v>
      </c>
      <c r="G56" s="17">
        <v>0.75</v>
      </c>
      <c r="H56" s="18">
        <v>2.8249999999999997</v>
      </c>
    </row>
    <row r="57" spans="1:8" x14ac:dyDescent="0.25">
      <c r="A57" s="56"/>
      <c r="B57" s="3" t="s">
        <v>5</v>
      </c>
      <c r="C57" s="5" t="s">
        <v>14</v>
      </c>
      <c r="D57" s="5" t="s">
        <v>14</v>
      </c>
      <c r="E57" s="17" t="s">
        <v>14</v>
      </c>
      <c r="F57" s="5" t="s">
        <v>14</v>
      </c>
      <c r="G57" s="17" t="s">
        <v>14</v>
      </c>
      <c r="H57" s="18" t="s">
        <v>14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4" sqref="A1:XFD4"/>
    </sheetView>
  </sheetViews>
  <sheetFormatPr defaultRowHeight="15" x14ac:dyDescent="0.25"/>
  <cols>
    <col min="1" max="1" width="23.28515625" customWidth="1"/>
  </cols>
  <sheetData>
    <row r="1" spans="1:6" x14ac:dyDescent="0.25">
      <c r="A1" s="60" t="s">
        <v>41</v>
      </c>
      <c r="B1" s="61"/>
      <c r="C1" s="61"/>
      <c r="D1" s="61"/>
      <c r="E1" s="61"/>
      <c r="F1" s="61"/>
    </row>
    <row r="2" spans="1:6" x14ac:dyDescent="0.25">
      <c r="A2" s="62" t="s">
        <v>77</v>
      </c>
      <c r="B2" s="47" t="s">
        <v>78</v>
      </c>
      <c r="C2" s="47"/>
      <c r="D2" s="47"/>
      <c r="E2" s="47"/>
      <c r="F2" s="47"/>
    </row>
    <row r="3" spans="1:6" x14ac:dyDescent="0.25">
      <c r="A3" s="62"/>
      <c r="B3" s="34" t="s">
        <v>66</v>
      </c>
      <c r="C3" s="34" t="s">
        <v>67</v>
      </c>
      <c r="D3" s="34" t="s">
        <v>68</v>
      </c>
      <c r="E3" s="34" t="s">
        <v>69</v>
      </c>
      <c r="F3" s="34" t="s">
        <v>70</v>
      </c>
    </row>
    <row r="4" spans="1:6" x14ac:dyDescent="0.25">
      <c r="A4" s="39" t="s">
        <v>65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A5" s="39" t="s">
        <v>79</v>
      </c>
      <c r="B5" s="40" t="s">
        <v>14</v>
      </c>
      <c r="C5" s="40" t="s">
        <v>14</v>
      </c>
      <c r="D5" s="40" t="s">
        <v>14</v>
      </c>
      <c r="E5" s="40" t="s">
        <v>14</v>
      </c>
      <c r="F5" s="40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8" customWidth="1"/>
    <col min="2" max="11" width="11.7109375" style="9" customWidth="1"/>
  </cols>
  <sheetData>
    <row r="1" spans="1:11" ht="45" x14ac:dyDescent="0.25">
      <c r="A1" s="36" t="s">
        <v>37</v>
      </c>
      <c r="B1" s="12" t="s">
        <v>55</v>
      </c>
      <c r="C1" s="12" t="s">
        <v>56</v>
      </c>
      <c r="D1" s="12" t="s">
        <v>57</v>
      </c>
      <c r="E1" s="12" t="s">
        <v>58</v>
      </c>
      <c r="F1" s="12" t="s">
        <v>59</v>
      </c>
      <c r="G1" s="12" t="s">
        <v>60</v>
      </c>
      <c r="H1" s="12" t="s">
        <v>61</v>
      </c>
      <c r="I1" s="12" t="s">
        <v>62</v>
      </c>
      <c r="J1" s="12" t="s">
        <v>63</v>
      </c>
      <c r="K1" s="12" t="s">
        <v>64</v>
      </c>
    </row>
    <row r="2" spans="1:11" x14ac:dyDescent="0.25">
      <c r="A2" s="37" t="s">
        <v>1</v>
      </c>
      <c r="B2" s="11">
        <v>8</v>
      </c>
      <c r="C2" s="27">
        <v>974.99999999999989</v>
      </c>
      <c r="D2" s="28">
        <v>609.375</v>
      </c>
      <c r="E2" s="27">
        <v>32.5</v>
      </c>
      <c r="F2" s="27">
        <v>1.5999999999999999</v>
      </c>
      <c r="G2" s="29">
        <v>0.59999999999999987</v>
      </c>
      <c r="H2" s="28">
        <v>20.3125</v>
      </c>
      <c r="I2" s="11">
        <v>325</v>
      </c>
      <c r="J2" s="11">
        <v>325</v>
      </c>
      <c r="K2" s="30">
        <v>1</v>
      </c>
    </row>
    <row r="3" spans="1:11" x14ac:dyDescent="0.25">
      <c r="A3" s="37" t="s">
        <v>2</v>
      </c>
      <c r="B3" s="11">
        <v>10</v>
      </c>
      <c r="C3" s="27">
        <v>1140</v>
      </c>
      <c r="D3" s="28">
        <v>570.00000000000011</v>
      </c>
      <c r="E3" s="27">
        <v>38</v>
      </c>
      <c r="F3" s="27">
        <v>1.9999999999999998</v>
      </c>
      <c r="G3" s="29">
        <v>0.99999999999999978</v>
      </c>
      <c r="H3" s="28">
        <v>19.000000000000004</v>
      </c>
      <c r="I3" s="11">
        <v>380</v>
      </c>
      <c r="J3" s="11">
        <v>395</v>
      </c>
      <c r="K3" s="30">
        <v>0.96202531645569622</v>
      </c>
    </row>
    <row r="4" spans="1:11" x14ac:dyDescent="0.25">
      <c r="A4" s="37" t="s">
        <v>3</v>
      </c>
      <c r="B4" s="11">
        <v>9</v>
      </c>
      <c r="C4" s="27">
        <v>987</v>
      </c>
      <c r="D4" s="28">
        <v>548.33333333333337</v>
      </c>
      <c r="E4" s="27">
        <v>32.9</v>
      </c>
      <c r="F4" s="27">
        <v>1.7999999999999998</v>
      </c>
      <c r="G4" s="29">
        <v>0.79999999999999982</v>
      </c>
      <c r="H4" s="28">
        <v>18.277777777777779</v>
      </c>
      <c r="I4" s="11">
        <v>329</v>
      </c>
      <c r="J4" s="11">
        <v>360</v>
      </c>
      <c r="K4" s="30">
        <v>0.91388888888888886</v>
      </c>
    </row>
    <row r="5" spans="1:11" x14ac:dyDescent="0.25">
      <c r="A5" s="37" t="s">
        <v>4</v>
      </c>
      <c r="B5" s="11">
        <v>7</v>
      </c>
      <c r="C5" s="29">
        <v>834.30000000000018</v>
      </c>
      <c r="D5" s="31">
        <v>595.92857142857156</v>
      </c>
      <c r="E5" s="29">
        <v>27.810000000000002</v>
      </c>
      <c r="F5" s="29">
        <v>1.4</v>
      </c>
      <c r="G5" s="29">
        <v>0.59999999999999987</v>
      </c>
      <c r="H5" s="31">
        <v>19.864285714285717</v>
      </c>
      <c r="I5" s="11">
        <v>276</v>
      </c>
      <c r="J5" s="11">
        <v>355</v>
      </c>
      <c r="K5" s="30">
        <v>0.77746478873239433</v>
      </c>
    </row>
    <row r="6" spans="1:11" x14ac:dyDescent="0.25">
      <c r="A6" s="37" t="s">
        <v>5</v>
      </c>
      <c r="B6" s="11">
        <v>8</v>
      </c>
      <c r="C6" s="27">
        <v>851.99999999999989</v>
      </c>
      <c r="D6" s="28">
        <v>532.5</v>
      </c>
      <c r="E6" s="27">
        <v>28.4</v>
      </c>
      <c r="F6" s="27">
        <v>1.5999999999999999</v>
      </c>
      <c r="G6" s="29">
        <v>0.79999999999999982</v>
      </c>
      <c r="H6" s="28">
        <v>17.75</v>
      </c>
      <c r="I6" s="11">
        <v>284</v>
      </c>
      <c r="J6" s="11">
        <v>380</v>
      </c>
      <c r="K6" s="30">
        <v>0.74736842105263157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Characterisitics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2017-09-26T18:32:19Z</cp:lastPrinted>
  <dcterms:created xsi:type="dcterms:W3CDTF">2017-08-31T18:47:08Z</dcterms:created>
  <dcterms:modified xsi:type="dcterms:W3CDTF">2018-01-29T17:33:26Z</dcterms:modified>
</cp:coreProperties>
</file>